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<sst xmlns="http://schemas.openxmlformats.org/spreadsheetml/2006/main" count="56" uniqueCount="51">
  <si>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</si>
  <si>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</si>
  <si>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</si>
  <si>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</si>
  <si>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</si>
  <si>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</si>
  <si>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</si>
  <si>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12月 13日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</si>
  <si>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</si>
  <si>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</si>
  <si>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</si>
  <si>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</si>
  <si>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</si>
  <si>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</si>
  <si>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</si>
  <si>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</si>
  <si>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</si>
  <si>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</si>
  <si>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</si>
  <si>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</si>
  <si>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</si>
  <si>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</si>
  <si>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</si>
  <si>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</si>
  <si>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</si>
  <si>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</si>
  <si>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</si>
  <si>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</si>
  <si>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</si>
  <si>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</si>
  <si>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</si>
  <si>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青岛</t>
  </si>
  <si>
    <t>飞机</t>
  </si>
  <si>
    <t>住宿费</t>
  </si>
  <si>
    <t>武汉</t>
  </si>
  <si>
    <t>打车费</t>
  </si>
  <si>
    <t>赣州西</t>
  </si>
  <si>
    <t>赣州</t>
  </si>
  <si>
    <t>于都</t>
  </si>
  <si>
    <t>过年回家形成闭环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</si>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</sst>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N3" sqref="N3:N19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12</v>
      </c>
      <c r="B6" s="22">
        <v>13</v>
      </c>
      <c r="C6" s="22" t="s">
        <v>30</v>
      </c>
      <c r="D6" s="22" t="s">
        <v>31</v>
      </c>
      <c r="E6" s="23">
        <v>1</v>
      </c>
      <c r="F6" s="24">
        <v>470</v>
      </c>
      <c r="G6" s="22" t="s">
        <v>32</v>
      </c>
      <c r="H6" s="25">
        <v>57</v>
      </c>
      <c r="I6" s="25">
        <v>80</v>
      </c>
      <c r="J6" s="25">
        <f>H6*I6</f>
        <v>4560</v>
      </c>
      <c r="K6" s="29" t="s">
        <v>33</v>
      </c>
      <c r="L6" s="60">
        <v>5</v>
      </c>
      <c r="M6" s="61">
        <v>10507</v>
      </c>
      <c r="N6" s="55"/>
    </row>
    <row r="7" s="1" customFormat="1" customHeight="1" spans="1:14">
      <c r="A7" s="26">
        <v>1</v>
      </c>
      <c r="B7" s="27">
        <v>18</v>
      </c>
      <c r="C7" s="27" t="s">
        <v>31</v>
      </c>
      <c r="D7" s="27" t="s">
        <v>34</v>
      </c>
      <c r="E7" s="27">
        <v>1</v>
      </c>
      <c r="F7" s="28">
        <v>596</v>
      </c>
      <c r="G7" s="29" t="s">
        <v>32</v>
      </c>
      <c r="H7" s="25"/>
      <c r="I7" s="25"/>
      <c r="J7" s="25">
        <f t="shared" ref="J6:J13" si="0">H7*I7</f>
        <v>0</v>
      </c>
      <c r="K7" s="62" t="s">
        <v>35</v>
      </c>
      <c r="L7" s="60">
        <v>13</v>
      </c>
      <c r="M7" s="61">
        <v>389.34</v>
      </c>
      <c r="N7" s="55"/>
    </row>
    <row r="8" s="1" customFormat="1" ht="15" customHeight="1" spans="1:14">
      <c r="A8" s="22">
        <v>2</v>
      </c>
      <c r="B8" s="27">
        <v>2</v>
      </c>
      <c r="C8" s="27" t="s">
        <v>34</v>
      </c>
      <c r="D8" s="27" t="s">
        <v>36</v>
      </c>
      <c r="E8" s="27">
        <v>2</v>
      </c>
      <c r="F8" s="28">
        <v>340.5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2</v>
      </c>
      <c r="B9" s="27">
        <v>8</v>
      </c>
      <c r="C9" s="27" t="s">
        <v>37</v>
      </c>
      <c r="D9" s="27" t="s">
        <v>38</v>
      </c>
      <c r="E9" s="27">
        <v>1</v>
      </c>
      <c r="F9" s="28">
        <v>18.5</v>
      </c>
      <c r="G9" s="29" t="s">
        <v>39</v>
      </c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/>
      <c r="B11" s="27"/>
      <c r="C11" s="27"/>
      <c r="D11" s="27"/>
      <c r="E11" s="27"/>
      <c r="F11" s="28"/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/>
      <c r="B12" s="27"/>
      <c r="C12" s="27"/>
      <c r="D12" s="27"/>
      <c r="E12" s="27"/>
      <c r="F12" s="28"/>
      <c r="G12" s="29"/>
      <c r="H12" s="30"/>
      <c r="I12" s="25"/>
      <c r="J12" s="25">
        <f t="shared" si="0"/>
        <v>0</v>
      </c>
      <c r="K12" s="65" t="s">
        <v>40</v>
      </c>
      <c r="L12" s="63"/>
      <c r="M12" s="34">
        <f>SUM(M6:M11)</f>
        <v>10896.34</v>
      </c>
      <c r="N12" s="55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0"/>
      <c r="I13" s="25"/>
      <c r="J13" s="25">
        <f t="shared" si="0"/>
        <v>0</v>
      </c>
      <c r="K13" s="66" t="s">
        <v>41</v>
      </c>
      <c r="L13" s="67"/>
      <c r="M13" s="68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42</v>
      </c>
      <c r="B16" s="32"/>
      <c r="C16" s="32"/>
      <c r="D16" s="32"/>
      <c r="E16" s="33"/>
      <c r="F16" s="34">
        <f>SUM(F6:F15)</f>
        <v>1425</v>
      </c>
      <c r="G16" s="35" t="s">
        <v>43</v>
      </c>
      <c r="H16" s="36"/>
      <c r="I16" s="36"/>
      <c r="J16" s="34">
        <f>SUM(J6:J15)</f>
        <v>4560</v>
      </c>
      <c r="K16" s="72"/>
      <c r="L16" s="73"/>
      <c r="M16" s="74"/>
      <c r="N16" s="55"/>
    </row>
    <row r="17" s="1" customFormat="1" ht="25" customHeight="1" spans="1:14">
      <c r="A17" s="12" t="s">
        <v>44</v>
      </c>
      <c r="B17" s="12"/>
      <c r="C17" s="37">
        <v>5000</v>
      </c>
      <c r="D17" s="38"/>
      <c r="E17" s="37" t="s">
        <v>45</v>
      </c>
      <c r="F17" s="39"/>
      <c r="G17" s="40">
        <f>C17-L18</f>
        <v>-11881.34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46</v>
      </c>
      <c r="B18" s="41"/>
      <c r="C18" s="42" t="s">
        <v>47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壹万陆仟捌佰捌拾壹元叁角肆分</v>
      </c>
      <c r="E18" s="43"/>
      <c r="F18" s="43"/>
      <c r="G18" s="43"/>
      <c r="H18" s="43"/>
      <c r="I18" s="43"/>
      <c r="J18" s="43"/>
      <c r="K18" s="65" t="s">
        <v>48</v>
      </c>
      <c r="L18" s="78">
        <f>J16+M12+F16</f>
        <v>16881.34</v>
      </c>
      <c r="M18" s="79"/>
      <c r="N18" s="55"/>
    </row>
    <row r="19" s="1" customFormat="1" ht="23" customHeight="1" spans="1:14">
      <c r="A19" s="41"/>
      <c r="B19" s="41"/>
      <c r="C19" s="42" t="s">
        <v>49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2024-02-28T12:46:56Z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2052-12.1.0.16388</vt:lpwstr>
  </property>
</Properties>
</file>