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E:\BaiduSyncdisk\个人财务\01 费用处理新模式\"/>
    </mc:Choice>
  </mc:AlternateContent>
  <xr:revisionPtr revIDLastSave="0" documentId="13_ncr:1_{380E15A8-DA16-4F92-966F-E15B0BDB681A}" xr6:coauthVersionLast="47" xr6:coauthVersionMax="47" xr10:uidLastSave="{00000000-0000-0000-0000-000000000000}"/>
  <bookViews>
    <workbookView xWindow="-110" yWindow="-110" windowWidth="38620" windowHeight="21220" xr2:uid="{00000000-000D-0000-FFFF-FFFF00000000}"/>
  </bookViews>
  <sheets>
    <sheet name="本次处理费用项目列表" sheetId="1" r:id="rId1"/>
    <sheet name="对应20241228费用处理回款记录表" sheetId="4" r:id="rId2"/>
    <sheet name="对应20231220付款表的回款记录表" sheetId="3" r:id="rId3"/>
    <sheet name="对应20230913付款表的回款记录表" sheetId="2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5" i="1" l="1"/>
  <c r="H43" i="1"/>
  <c r="E65" i="1"/>
  <c r="T40" i="1"/>
  <c r="T39" i="1"/>
  <c r="Q44" i="1"/>
  <c r="T44" i="1" s="1"/>
  <c r="Q43" i="1"/>
  <c r="T43" i="1" s="1"/>
  <c r="H47" i="1"/>
  <c r="Q46" i="1"/>
  <c r="T46" i="1" s="1"/>
  <c r="Q45" i="1"/>
  <c r="T45" i="1" s="1"/>
  <c r="Q48" i="1"/>
  <c r="T48" i="1" s="1"/>
  <c r="Q47" i="1"/>
  <c r="T47" i="1" s="1"/>
  <c r="Q40" i="1"/>
  <c r="Q39" i="1"/>
  <c r="S23" i="1"/>
  <c r="Q23" i="1"/>
  <c r="H23" i="1"/>
  <c r="S8" i="1"/>
  <c r="S20" i="1"/>
  <c r="T20" i="1" s="1"/>
  <c r="Q20" i="1"/>
  <c r="R20" i="1" s="1"/>
  <c r="Q42" i="1"/>
  <c r="Q32" i="1"/>
  <c r="S42" i="1"/>
  <c r="H42" i="1"/>
  <c r="H45" i="1"/>
  <c r="H39" i="1"/>
  <c r="Q16" i="1"/>
  <c r="T16" i="1" s="1"/>
  <c r="S18" i="1"/>
  <c r="M22" i="1"/>
  <c r="O22" i="1" s="1"/>
  <c r="Q22" i="1" s="1"/>
  <c r="T22" i="1" s="1"/>
  <c r="S22" i="1"/>
  <c r="H22" i="1"/>
  <c r="T23" i="1" l="1"/>
  <c r="R23" i="1"/>
  <c r="T42" i="1"/>
  <c r="R16" i="1"/>
  <c r="S38" i="1"/>
  <c r="S37" i="1"/>
  <c r="S36" i="1"/>
  <c r="S35" i="1"/>
  <c r="H34" i="1"/>
  <c r="H33" i="1"/>
  <c r="H31" i="1"/>
  <c r="Q33" i="1"/>
  <c r="S33" i="1"/>
  <c r="Q34" i="1"/>
  <c r="S34" i="1"/>
  <c r="Q35" i="1"/>
  <c r="Q36" i="1"/>
  <c r="Q37" i="1"/>
  <c r="Q38" i="1"/>
  <c r="S30" i="1"/>
  <c r="H29" i="1"/>
  <c r="T33" i="1" l="1"/>
  <c r="T37" i="1"/>
  <c r="T36" i="1"/>
  <c r="T35" i="1"/>
  <c r="T38" i="1"/>
  <c r="T34" i="1"/>
  <c r="H27" i="1" l="1"/>
  <c r="S24" i="1" l="1"/>
  <c r="S25" i="1"/>
  <c r="S26" i="1"/>
  <c r="S27" i="1"/>
  <c r="S28" i="1"/>
  <c r="S29" i="1"/>
  <c r="S31" i="1"/>
  <c r="Q17" i="1"/>
  <c r="T17" i="1" s="1"/>
  <c r="Q18" i="1"/>
  <c r="Q8" i="1"/>
  <c r="T8" i="1" s="1"/>
  <c r="Q15" i="1"/>
  <c r="R15" i="1" s="1"/>
  <c r="Q19" i="1"/>
  <c r="R19" i="1" s="1"/>
  <c r="Q24" i="1"/>
  <c r="Q25" i="1"/>
  <c r="Q26" i="1"/>
  <c r="Q27" i="1"/>
  <c r="Q28" i="1"/>
  <c r="Q29" i="1"/>
  <c r="Q30" i="1"/>
  <c r="Q31" i="1"/>
  <c r="R31" i="1" s="1"/>
  <c r="R24" i="1"/>
  <c r="H24" i="1"/>
  <c r="Q9" i="1"/>
  <c r="S19" i="1"/>
  <c r="T19" i="1" s="1"/>
  <c r="S21" i="1"/>
  <c r="O21" i="1"/>
  <c r="H21" i="1"/>
  <c r="H18" i="1"/>
  <c r="H19" i="1"/>
  <c r="T25" i="1" l="1"/>
  <c r="T18" i="1"/>
  <c r="R18" i="1"/>
  <c r="R8" i="1"/>
  <c r="Q21" i="1"/>
  <c r="T26" i="1"/>
  <c r="T24" i="1"/>
  <c r="T32" i="1"/>
  <c r="T31" i="1"/>
  <c r="T29" i="1"/>
  <c r="T30" i="1"/>
  <c r="T27" i="1"/>
  <c r="T28" i="1"/>
  <c r="S15" i="1"/>
  <c r="T15" i="1" s="1"/>
  <c r="H15" i="1"/>
  <c r="F64" i="1" l="1"/>
  <c r="S14" i="1"/>
  <c r="S13" i="1"/>
  <c r="S12" i="1"/>
  <c r="Q14" i="1"/>
  <c r="Q13" i="1"/>
  <c r="H12" i="1"/>
  <c r="S11" i="1"/>
  <c r="S10" i="1"/>
  <c r="S9" i="1"/>
  <c r="R9" i="1"/>
  <c r="Q10" i="1"/>
  <c r="Q11" i="1"/>
  <c r="R11" i="1" s="1"/>
  <c r="Q12" i="1"/>
  <c r="T21" i="1"/>
  <c r="Q7" i="1"/>
  <c r="H9" i="1"/>
  <c r="S7" i="1"/>
  <c r="H7" i="1"/>
  <c r="T7" i="1" l="1"/>
  <c r="R7" i="1"/>
  <c r="R14" i="1"/>
  <c r="R13" i="1"/>
  <c r="T12" i="1"/>
  <c r="T14" i="1"/>
  <c r="T13" i="1"/>
  <c r="R12" i="1"/>
  <c r="T9" i="1"/>
  <c r="T10" i="1"/>
  <c r="T11" i="1"/>
  <c r="R10" i="1"/>
  <c r="E62" i="1" l="1"/>
  <c r="E63" i="1"/>
  <c r="F6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sundy_cai</author>
  </authors>
  <commentList>
    <comment ref="L7" authorId="0" shapeId="0" xr:uid="{3847290C-C124-43F4-918E-B254F562FF55}">
      <text>
        <r>
          <rPr>
            <b/>
            <sz val="9"/>
            <color indexed="81"/>
            <rFont val="宋体"/>
            <family val="3"/>
            <charset val="134"/>
          </rPr>
          <t>sundy_cai: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7" authorId="0" shapeId="0" xr:uid="{62DAB564-A6C8-4AC7-B068-22AC986E856B}">
      <text>
        <r>
          <rPr>
            <b/>
            <sz val="9"/>
            <color indexed="81"/>
            <rFont val="宋体"/>
            <family val="3"/>
            <charset val="134"/>
          </rPr>
          <t>sundy_cai: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" authorId="0" shapeId="0" xr:uid="{FF95F0FD-6E1A-4FDD-908D-DFC15466640D}">
      <text>
        <r>
          <rPr>
            <b/>
            <sz val="9"/>
            <color indexed="81"/>
            <rFont val="宋体"/>
            <family val="3"/>
            <charset val="134"/>
          </rPr>
          <t>sundy_cai: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O10" authorId="0" shapeId="0" xr:uid="{93A8686B-6DF2-4633-A883-FF0C011102C4}">
      <text>
        <r>
          <rPr>
            <b/>
            <sz val="9"/>
            <color indexed="81"/>
            <rFont val="宋体"/>
            <family val="3"/>
            <charset val="134"/>
          </rPr>
          <t>sundy_cai: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<sst xmlns="http://schemas.openxmlformats.org/spreadsheetml/2006/main" count="298" uniqueCount="142">
  <si>
    <t>项目名称</t>
    <phoneticPr fontId="1" type="noConversion"/>
  </si>
  <si>
    <t>合同金额</t>
    <phoneticPr fontId="1" type="noConversion"/>
  </si>
  <si>
    <t>签约日期</t>
    <phoneticPr fontId="1" type="noConversion"/>
  </si>
  <si>
    <t>分包比例</t>
    <phoneticPr fontId="1" type="noConversion"/>
  </si>
  <si>
    <t>序号</t>
    <phoneticPr fontId="1" type="noConversion"/>
  </si>
  <si>
    <t>所属客户</t>
    <phoneticPr fontId="1" type="noConversion"/>
  </si>
  <si>
    <t>WCL22005</t>
    <phoneticPr fontId="1" type="noConversion"/>
  </si>
  <si>
    <t>综合运维管理平台维护服务项目（2022年8月-2023年8月）水印版</t>
    <phoneticPr fontId="1" type="noConversion"/>
  </si>
  <si>
    <t>分包合同单号</t>
    <phoneticPr fontId="1" type="noConversion"/>
  </si>
  <si>
    <t>ACL21100</t>
    <phoneticPr fontId="1" type="noConversion"/>
  </si>
  <si>
    <t>销售合同编号</t>
    <phoneticPr fontId="1" type="noConversion"/>
  </si>
  <si>
    <t xml:space="preserve">	
2021湖南中烟工业有限责任公司四平卷烟厂项目合同-四平卷烟厂2021年信息系统建设项目</t>
    <phoneticPr fontId="1" type="noConversion"/>
  </si>
  <si>
    <t>ACL22004</t>
    <phoneticPr fontId="1" type="noConversion"/>
  </si>
  <si>
    <t>湖南中烟工业有限责任公司四平卷烟厂</t>
    <phoneticPr fontId="1" type="noConversion"/>
  </si>
  <si>
    <t>2022-2022 年湖南中烟四平卷烟厂 采购数采增补开发项目合同</t>
    <phoneticPr fontId="1" type="noConversion"/>
  </si>
  <si>
    <t>ACL22002</t>
    <phoneticPr fontId="1" type="noConversion"/>
  </si>
  <si>
    <t>内蒙古昆明卷烟有限责任公司</t>
    <phoneticPr fontId="1" type="noConversion"/>
  </si>
  <si>
    <t>2022-内蒙古昆明卷烟有限责任公司 2022年度网信项目全生命周期安全管理系统 采购合同</t>
    <phoneticPr fontId="1" type="noConversion"/>
  </si>
  <si>
    <t>湖南中烟工业有限责任公司</t>
    <phoneticPr fontId="1" type="noConversion"/>
  </si>
  <si>
    <t>2022年常德卷烟厂软件运维服务采购-IT运维系统维护（2022-2023）合同</t>
    <phoneticPr fontId="1" type="noConversion"/>
  </si>
  <si>
    <t>WCL22003</t>
    <phoneticPr fontId="1" type="noConversion"/>
  </si>
  <si>
    <t xml:space="preserve">	ACL21013</t>
    <phoneticPr fontId="1" type="noConversion"/>
  </si>
  <si>
    <t xml:space="preserve">	2021四平卷烟厂-2021年软件运维服务合同</t>
    <phoneticPr fontId="1" type="noConversion"/>
  </si>
  <si>
    <t>回款</t>
    <phoneticPr fontId="1" type="noConversion"/>
  </si>
  <si>
    <t>回款比例</t>
    <phoneticPr fontId="1" type="noConversion"/>
  </si>
  <si>
    <t>民生回款</t>
    <phoneticPr fontId="1" type="noConversion"/>
  </si>
  <si>
    <t>招商回款</t>
    <phoneticPr fontId="1" type="noConversion"/>
  </si>
  <si>
    <t>本次处理金额</t>
    <phoneticPr fontId="1" type="noConversion"/>
  </si>
  <si>
    <t>合同信息</t>
    <phoneticPr fontId="1" type="noConversion"/>
  </si>
  <si>
    <t>费用处理信息</t>
    <phoneticPr fontId="1" type="noConversion"/>
  </si>
  <si>
    <t>回款信息</t>
    <phoneticPr fontId="1" type="noConversion"/>
  </si>
  <si>
    <t>费用处理清单</t>
    <phoneticPr fontId="1" type="noConversion"/>
  </si>
  <si>
    <t>回款记录</t>
    <phoneticPr fontId="1" type="noConversion"/>
  </si>
  <si>
    <t>回款日期</t>
    <phoneticPr fontId="1" type="noConversion"/>
  </si>
  <si>
    <t>分签描述</t>
    <phoneticPr fontId="1" type="noConversion"/>
  </si>
  <si>
    <t>分包总金额</t>
    <phoneticPr fontId="1" type="noConversion"/>
  </si>
  <si>
    <t>一个人驻场全年工资8万</t>
    <phoneticPr fontId="1" type="noConversion"/>
  </si>
  <si>
    <t>新老公司</t>
    <phoneticPr fontId="1" type="noConversion"/>
  </si>
  <si>
    <t>新公司收入</t>
    <phoneticPr fontId="1" type="noConversion"/>
  </si>
  <si>
    <t>老公司收入</t>
    <phoneticPr fontId="1" type="noConversion"/>
  </si>
  <si>
    <t>赵亮一个人驻场全年工资11.万</t>
    <phoneticPr fontId="1" type="noConversion"/>
  </si>
  <si>
    <t>处理日期</t>
    <phoneticPr fontId="1" type="noConversion"/>
  </si>
  <si>
    <t>支付账户</t>
    <phoneticPr fontId="1" type="noConversion"/>
  </si>
  <si>
    <t>招商</t>
    <phoneticPr fontId="1" type="noConversion"/>
  </si>
  <si>
    <t>民生</t>
    <phoneticPr fontId="1" type="noConversion"/>
  </si>
  <si>
    <t>累计投入20人月成本30万</t>
    <phoneticPr fontId="1" type="noConversion"/>
  </si>
  <si>
    <t>远程维护</t>
    <phoneticPr fontId="1" type="noConversion"/>
  </si>
  <si>
    <t>1人驻场年度大概10W</t>
    <phoneticPr fontId="1" type="noConversion"/>
  </si>
  <si>
    <t>外包第三方成本15W（平时赵亮兼顾）</t>
    <phoneticPr fontId="1" type="noConversion"/>
  </si>
  <si>
    <t>WCL22006</t>
    <phoneticPr fontId="1" type="noConversion"/>
  </si>
  <si>
    <t>ACL21013</t>
    <phoneticPr fontId="1" type="noConversion"/>
  </si>
  <si>
    <t>2022-郴州卷烟厂2022年软件运维服务 IT运维系统软件运维服务合同</t>
    <phoneticPr fontId="1" type="noConversion"/>
  </si>
  <si>
    <t>湖南中烟工业有限责任公司郴州卷烟厂</t>
    <phoneticPr fontId="1" type="noConversion"/>
  </si>
  <si>
    <t>荣联科技集团股份有限公司</t>
    <phoneticPr fontId="1" type="noConversion"/>
  </si>
  <si>
    <t>SCL22018</t>
    <phoneticPr fontId="1" type="noConversion"/>
  </si>
  <si>
    <t>计划回款日期</t>
    <phoneticPr fontId="1" type="noConversion"/>
  </si>
  <si>
    <t>计划回款金额</t>
    <phoneticPr fontId="1" type="noConversion"/>
  </si>
  <si>
    <t>赵亮一个人驻场全年工资11.万（服务32.58，硬件实际结算）</t>
    <phoneticPr fontId="1" type="noConversion"/>
  </si>
  <si>
    <t xml:space="preserve">	2023-10-31</t>
    <phoneticPr fontId="1" type="noConversion"/>
  </si>
  <si>
    <t>ACL23002</t>
  </si>
  <si>
    <t>ACL23002</t>
    <phoneticPr fontId="1" type="noConversion"/>
  </si>
  <si>
    <t>西藏山南智能运维管理系统开发项目---技术服务合同</t>
    <phoneticPr fontId="1" type="noConversion"/>
  </si>
  <si>
    <t>联海创智</t>
    <phoneticPr fontId="1" type="noConversion"/>
  </si>
  <si>
    <t>软件产品销售</t>
    <phoneticPr fontId="1" type="noConversion"/>
  </si>
  <si>
    <t>ACL21005</t>
    <phoneticPr fontId="1" type="noConversion"/>
  </si>
  <si>
    <t>北信源软件股份有限公司</t>
    <phoneticPr fontId="1" type="noConversion"/>
  </si>
  <si>
    <t>2021 设备监控模块技术开发项目(二期)</t>
    <phoneticPr fontId="1" type="noConversion"/>
  </si>
  <si>
    <t>ACL21008</t>
    <phoneticPr fontId="1" type="noConversion"/>
  </si>
  <si>
    <t>新老各一半</t>
    <phoneticPr fontId="1" type="noConversion"/>
  </si>
  <si>
    <t>北京市海讯达通信有限责任公司</t>
    <phoneticPr fontId="1" type="noConversion"/>
  </si>
  <si>
    <t>2021年应用系统维护服务合同</t>
    <phoneticPr fontId="1" type="noConversion"/>
  </si>
  <si>
    <t>WCL23010</t>
    <phoneticPr fontId="1" type="noConversion"/>
  </si>
  <si>
    <t>WCL23011</t>
    <phoneticPr fontId="1" type="noConversion"/>
  </si>
  <si>
    <t>湖南中烟工业有限责任公司常德卷烟厂</t>
    <phoneticPr fontId="1" type="noConversion"/>
  </si>
  <si>
    <t>2023-常德卷烟厂信息系统运行维护服务采购-IT运维系统维护（2023-2024）</t>
    <phoneticPr fontId="1" type="noConversion"/>
  </si>
  <si>
    <t>2023-郴州卷烟厂软件运维服务（2023年）- IT运维系统软件运维服务合同</t>
    <phoneticPr fontId="1" type="noConversion"/>
  </si>
  <si>
    <t>一人驻场维护</t>
    <phoneticPr fontId="1" type="noConversion"/>
  </si>
  <si>
    <t>招商</t>
  </si>
  <si>
    <t>WCL23013</t>
    <phoneticPr fontId="1" type="noConversion"/>
  </si>
  <si>
    <t>广东中烟工业有限责任公司</t>
    <phoneticPr fontId="1" type="noConversion"/>
  </si>
  <si>
    <t>2023-广东中烟综合运维管理平台维护服务项目(2023年-2026年) 服务采购合同</t>
    <phoneticPr fontId="1" type="noConversion"/>
  </si>
  <si>
    <t>执行状态</t>
    <phoneticPr fontId="1" type="noConversion"/>
  </si>
  <si>
    <t>处理记录</t>
    <phoneticPr fontId="1" type="noConversion"/>
  </si>
  <si>
    <t>采购合同编号</t>
    <phoneticPr fontId="1" type="noConversion"/>
  </si>
  <si>
    <t>支出账户</t>
    <phoneticPr fontId="1" type="noConversion"/>
  </si>
  <si>
    <t>支出金额</t>
    <phoneticPr fontId="1" type="noConversion"/>
  </si>
  <si>
    <t>合计金额</t>
    <phoneticPr fontId="1" type="noConversion"/>
  </si>
  <si>
    <t>签订金额</t>
    <phoneticPr fontId="1" type="noConversion"/>
  </si>
  <si>
    <t>已执行</t>
    <phoneticPr fontId="1" type="noConversion"/>
  </si>
  <si>
    <t xml:space="preserve">	
ACL21004</t>
    <phoneticPr fontId="1" type="noConversion"/>
  </si>
  <si>
    <t>已经通过单满满提出了，所以不在本次提出范围内</t>
    <phoneticPr fontId="1" type="noConversion"/>
  </si>
  <si>
    <t>ACL23009_C2</t>
    <phoneticPr fontId="1" type="noConversion"/>
  </si>
  <si>
    <t>合同编号</t>
    <phoneticPr fontId="1" type="noConversion"/>
  </si>
  <si>
    <t>处理批次</t>
    <phoneticPr fontId="1" type="noConversion"/>
  </si>
  <si>
    <t>以处理</t>
    <phoneticPr fontId="1" type="noConversion"/>
  </si>
  <si>
    <t>本次处理</t>
    <phoneticPr fontId="1" type="noConversion"/>
  </si>
  <si>
    <t>未回款未处理</t>
    <phoneticPr fontId="1" type="noConversion"/>
  </si>
  <si>
    <t>WCL22006</t>
  </si>
  <si>
    <t>WCL22005</t>
  </si>
  <si>
    <t>ACL22002</t>
  </si>
  <si>
    <t>WCL23010</t>
  </si>
  <si>
    <t>WCL22003</t>
  </si>
  <si>
    <t>ACL23006</t>
    <phoneticPr fontId="1" type="noConversion"/>
  </si>
  <si>
    <t>2023 四平卷烟厂2022年信息系统建设-2022年中数采增补项目合同</t>
    <phoneticPr fontId="1" type="noConversion"/>
  </si>
  <si>
    <t>2023 内蒙古昆明卷烟有限责任公司 2023年度统一门户维保（ZQ）项目合同</t>
    <phoneticPr fontId="1" type="noConversion"/>
  </si>
  <si>
    <t>WCL23014</t>
    <phoneticPr fontId="1" type="noConversion"/>
  </si>
  <si>
    <t>2023年应用系统维护服务合同</t>
    <phoneticPr fontId="1" type="noConversion"/>
  </si>
  <si>
    <t>ACL23008</t>
    <phoneticPr fontId="1" type="noConversion"/>
  </si>
  <si>
    <t>2023/516</t>
    <phoneticPr fontId="1" type="noConversion"/>
  </si>
  <si>
    <t>ACL23009_C3</t>
    <phoneticPr fontId="1" type="noConversion"/>
  </si>
  <si>
    <t>巡检维护</t>
    <phoneticPr fontId="1" type="noConversion"/>
  </si>
  <si>
    <t>ERP建档完成</t>
    <phoneticPr fontId="1" type="noConversion"/>
  </si>
  <si>
    <t xml:space="preserve">	
2021/05/14</t>
    <phoneticPr fontId="1" type="noConversion"/>
  </si>
  <si>
    <t xml:space="preserve">	2021/11/26</t>
    <phoneticPr fontId="1" type="noConversion"/>
  </si>
  <si>
    <t xml:space="preserve">	
2022/03/23</t>
    <phoneticPr fontId="1" type="noConversion"/>
  </si>
  <si>
    <t xml:space="preserve">	2022/07/28</t>
    <phoneticPr fontId="1" type="noConversion"/>
  </si>
  <si>
    <t xml:space="preserve">	
2022/11/08</t>
    <phoneticPr fontId="1" type="noConversion"/>
  </si>
  <si>
    <t>2021-四平卷烟厂-2020年软件运维服务</t>
    <phoneticPr fontId="1" type="noConversion"/>
  </si>
  <si>
    <t>中国人民银行征信中心2021年天津研发测试环境信息设备维保服务采购项目合同</t>
    <phoneticPr fontId="1" type="noConversion"/>
  </si>
  <si>
    <t xml:space="preserve">	
SCL21021</t>
    <phoneticPr fontId="1" type="noConversion"/>
  </si>
  <si>
    <t>申辉过单项目（只列未回款项）	
SCL21021_C3（执行ACL23009_C2）</t>
    <phoneticPr fontId="1" type="noConversion"/>
  </si>
  <si>
    <t>ACL23009_C3</t>
    <phoneticPr fontId="1" type="noConversion"/>
  </si>
  <si>
    <t>20230913费用处理</t>
    <phoneticPr fontId="1" type="noConversion"/>
  </si>
  <si>
    <t>20231220费用处理</t>
    <phoneticPr fontId="1" type="noConversion"/>
  </si>
  <si>
    <t>20241205费用处理</t>
    <phoneticPr fontId="1" type="noConversion"/>
  </si>
  <si>
    <t>待处理</t>
    <phoneticPr fontId="1" type="noConversion"/>
  </si>
  <si>
    <t>WCL23011</t>
  </si>
  <si>
    <t>WCL23013</t>
  </si>
  <si>
    <t>ACL23006</t>
  </si>
  <si>
    <t>已转招商</t>
    <phoneticPr fontId="1" type="noConversion"/>
  </si>
  <si>
    <t>采购成本229440，人员现场复用</t>
    <phoneticPr fontId="1" type="noConversion"/>
  </si>
  <si>
    <t>湖南中烟工业有限责任公司四平卷烟厂</t>
    <phoneticPr fontId="1" type="noConversion"/>
  </si>
  <si>
    <t>2023年度四平卷烟厂关于采购MES及数采系统维保服务合</t>
    <phoneticPr fontId="1" type="noConversion"/>
  </si>
  <si>
    <t>ACL23009</t>
  </si>
  <si>
    <t>ACL23009</t>
    <phoneticPr fontId="1" type="noConversion"/>
  </si>
  <si>
    <t>新公司收入</t>
    <phoneticPr fontId="1" type="noConversion"/>
  </si>
  <si>
    <t>招商</t>
    <phoneticPr fontId="1" type="noConversion"/>
  </si>
  <si>
    <t>2024 2024年应用系统维护服务合同</t>
    <phoneticPr fontId="1" type="noConversion"/>
  </si>
  <si>
    <t>北京市海讯达通信有限责任公司</t>
    <phoneticPr fontId="1" type="noConversion"/>
  </si>
  <si>
    <t>ACL24003</t>
    <phoneticPr fontId="1" type="noConversion"/>
  </si>
  <si>
    <t>ACL24003</t>
    <phoneticPr fontId="1" type="noConversion"/>
  </si>
  <si>
    <t>以奖金的形式发放发扣税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</si>
</sst>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_);[Red]\(0.00\)"/>
    <numFmt numFmtId="177" formatCode="0_);[Red]\(0\)"/>
    <numFmt numFmtId="178" formatCode="#,##0.00_ "/>
  </numFmts>
  <fonts count="13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rgb="FF555555"/>
      <name val="Segoe UI Emoji"/>
      <family val="2"/>
    </font>
    <font>
      <b/>
      <sz val="11"/>
      <color theme="1"/>
      <name val="等线"/>
      <family val="3"/>
      <charset val="134"/>
      <scheme val="minor"/>
    </font>
    <font>
      <b/>
      <sz val="18"/>
      <color theme="1"/>
      <name val="等线"/>
      <family val="3"/>
      <charset val="134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1"/>
      <color theme="1"/>
      <name val="Roboto"/>
    </font>
    <font>
      <sz val="11"/>
      <color rgb="FFFF0000"/>
      <name val="等线"/>
      <family val="2"/>
      <scheme val="minor"/>
    </font>
    <font>
      <sz val="11"/>
      <color rgb="FFFF0000"/>
      <name val="等线"/>
      <family val="3"/>
      <charset val="134"/>
      <scheme val="minor"/>
    </font>
    <font>
      <u/>
      <sz val="11"/>
      <color theme="10"/>
      <name val="等线"/>
      <family val="2"/>
      <scheme val="minor"/>
    </font>
    <font>
      <b/>
      <sz val="11"/>
      <color rgb="FFFF0000"/>
      <name val="等线"/>
      <family val="3"/>
      <charset val="134"/>
      <scheme val="minor"/>
    </font>
    <font>
      <sz val="11"/>
      <name val="等线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84">
    <xf numFmtId="0" fontId="0" fillId="0" borderId="0" xfId="0"/>
    <xf numFmtId="0" fontId="3" fillId="0" borderId="1" xfId="0" applyFont="1" applyBorder="1" applyAlignment="1">
      <alignment horizontal="center"/>
    </xf>
    <xf numFmtId="176" fontId="0" fillId="0" borderId="2" xfId="0" applyNumberForma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10" fontId="0" fillId="0" borderId="2" xfId="0" applyNumberFormat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2" borderId="0" xfId="0" applyFill="1"/>
    <xf numFmtId="14" fontId="0" fillId="0" borderId="2" xfId="0" applyNumberFormat="1" applyBorder="1" applyAlignment="1">
      <alignment horizontal="left" vertical="center" wrapText="1"/>
    </xf>
    <xf numFmtId="177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horizontal="left"/>
    </xf>
    <xf numFmtId="177" fontId="0" fillId="6" borderId="1" xfId="0" applyNumberFormat="1" applyFill="1" applyBorder="1" applyAlignment="1">
      <alignment horizontal="center" vertical="center"/>
    </xf>
    <xf numFmtId="177" fontId="0" fillId="6" borderId="1" xfId="0" applyNumberFormat="1" applyFill="1" applyBorder="1" applyAlignment="1">
      <alignment horizontal="center" vertical="center" wrapText="1"/>
    </xf>
    <xf numFmtId="0" fontId="0" fillId="6" borderId="2" xfId="0" applyFill="1" applyBorder="1" applyAlignment="1">
      <alignment horizontal="left" vertical="center" wrapText="1"/>
    </xf>
    <xf numFmtId="176" fontId="0" fillId="6" borderId="2" xfId="0" applyNumberFormat="1" applyFill="1" applyBorder="1" applyAlignment="1">
      <alignment horizontal="left" vertical="center"/>
    </xf>
    <xf numFmtId="10" fontId="0" fillId="6" borderId="2" xfId="0" applyNumberFormat="1" applyFill="1" applyBorder="1" applyAlignment="1">
      <alignment horizontal="left" vertical="center"/>
    </xf>
    <xf numFmtId="0" fontId="0" fillId="6" borderId="2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4" borderId="1" xfId="0" applyFill="1" applyBorder="1"/>
    <xf numFmtId="177" fontId="0" fillId="2" borderId="1" xfId="0" applyNumberFormat="1" applyFill="1" applyBorder="1" applyAlignment="1">
      <alignment horizontal="center" vertical="center"/>
    </xf>
    <xf numFmtId="0" fontId="0" fillId="2" borderId="1" xfId="0" applyFill="1" applyBorder="1"/>
    <xf numFmtId="177" fontId="0" fillId="4" borderId="1" xfId="0" applyNumberForma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10" fillId="8" borderId="0" xfId="1" applyFill="1" applyAlignment="1">
      <alignment vertical="center" wrapText="1"/>
    </xf>
    <xf numFmtId="177" fontId="0" fillId="4" borderId="1" xfId="0" applyNumberFormat="1" applyFill="1" applyBorder="1" applyAlignment="1">
      <alignment horizontal="center" vertical="center"/>
    </xf>
    <xf numFmtId="0" fontId="10" fillId="0" borderId="0" xfId="1"/>
    <xf numFmtId="0" fontId="0" fillId="6" borderId="1" xfId="0" applyFill="1" applyBorder="1" applyAlignment="1">
      <alignment horizontal="left" vertical="center"/>
    </xf>
    <xf numFmtId="176" fontId="0" fillId="6" borderId="1" xfId="0" applyNumberFormat="1" applyFill="1" applyBorder="1" applyAlignment="1">
      <alignment horizontal="left" vertical="center"/>
    </xf>
    <xf numFmtId="10" fontId="0" fillId="6" borderId="1" xfId="0" applyNumberFormat="1" applyFill="1" applyBorder="1" applyAlignment="1">
      <alignment horizontal="left" vertical="center"/>
    </xf>
    <xf numFmtId="14" fontId="0" fillId="6" borderId="1" xfId="0" applyNumberFormat="1" applyFill="1" applyBorder="1" applyAlignment="1">
      <alignment horizontal="left" vertical="center" wrapText="1"/>
    </xf>
    <xf numFmtId="0" fontId="0" fillId="6" borderId="1" xfId="0" applyFill="1" applyBorder="1" applyAlignment="1">
      <alignment horizontal="left" vertical="center" wrapText="1"/>
    </xf>
    <xf numFmtId="0" fontId="9" fillId="6" borderId="2" xfId="0" applyFont="1" applyFill="1" applyBorder="1" applyAlignment="1">
      <alignment horizontal="left" vertical="center" wrapText="1"/>
    </xf>
    <xf numFmtId="14" fontId="0" fillId="6" borderId="2" xfId="0" applyNumberFormat="1" applyFill="1" applyBorder="1" applyAlignment="1">
      <alignment horizontal="left" vertical="center" wrapText="1"/>
    </xf>
    <xf numFmtId="0" fontId="3" fillId="0" borderId="1" xfId="0" applyFont="1" applyBorder="1"/>
    <xf numFmtId="0" fontId="3" fillId="0" borderId="1" xfId="0" applyFont="1" applyBorder="1" applyAlignment="1">
      <alignment horizontal="left"/>
    </xf>
    <xf numFmtId="0" fontId="11" fillId="0" borderId="0" xfId="0" applyFont="1"/>
    <xf numFmtId="0" fontId="0" fillId="0" borderId="2" xfId="0" applyBorder="1" applyAlignment="1">
      <alignment horizontal="left" vertical="center" wrapText="1"/>
    </xf>
    <xf numFmtId="0" fontId="0" fillId="7" borderId="1" xfId="0" applyFill="1" applyBorder="1" applyAlignment="1">
      <alignment horizontal="left" vertical="center"/>
    </xf>
    <xf numFmtId="176" fontId="0" fillId="7" borderId="1" xfId="0" applyNumberFormat="1" applyFill="1" applyBorder="1" applyAlignment="1">
      <alignment horizontal="left" vertical="center"/>
    </xf>
    <xf numFmtId="0" fontId="0" fillId="6" borderId="2" xfId="0" applyFill="1" applyBorder="1" applyAlignment="1">
      <alignment horizontal="left" vertical="center"/>
    </xf>
    <xf numFmtId="14" fontId="0" fillId="6" borderId="1" xfId="0" applyNumberFormat="1" applyFill="1" applyBorder="1" applyAlignment="1">
      <alignment horizontal="left" vertical="center"/>
    </xf>
    <xf numFmtId="14" fontId="0" fillId="4" borderId="1" xfId="0" applyNumberFormat="1" applyFill="1" applyBorder="1" applyAlignment="1">
      <alignment horizontal="left" vertical="center" wrapText="1"/>
    </xf>
    <xf numFmtId="14" fontId="0" fillId="3" borderId="1" xfId="0" applyNumberFormat="1" applyFill="1" applyBorder="1" applyAlignment="1">
      <alignment horizontal="left" vertical="center"/>
    </xf>
    <xf numFmtId="14" fontId="0" fillId="3" borderId="1" xfId="0" applyNumberFormat="1" applyFill="1" applyBorder="1" applyAlignment="1">
      <alignment horizontal="left" vertical="center" wrapText="1"/>
    </xf>
    <xf numFmtId="14" fontId="0" fillId="4" borderId="1" xfId="0" applyNumberFormat="1" applyFill="1" applyBorder="1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176" fontId="0" fillId="6" borderId="1" xfId="0" applyNumberFormat="1" applyFill="1" applyBorder="1" applyAlignment="1">
      <alignment horizontal="left" vertical="center" wrapText="1"/>
    </xf>
    <xf numFmtId="176" fontId="0" fillId="4" borderId="1" xfId="0" applyNumberFormat="1" applyFill="1" applyBorder="1" applyAlignment="1">
      <alignment horizontal="left" vertical="center" wrapText="1"/>
    </xf>
    <xf numFmtId="176" fontId="0" fillId="3" borderId="1" xfId="0" applyNumberFormat="1" applyFill="1" applyBorder="1" applyAlignment="1">
      <alignment horizontal="left" vertical="center"/>
    </xf>
    <xf numFmtId="176" fontId="0" fillId="3" borderId="1" xfId="0" applyNumberFormat="1" applyFill="1" applyBorder="1" applyAlignment="1">
      <alignment horizontal="left" vertical="center" wrapText="1"/>
    </xf>
    <xf numFmtId="176" fontId="0" fillId="4" borderId="1" xfId="0" applyNumberFormat="1" applyFill="1" applyBorder="1" applyAlignment="1">
      <alignment horizontal="left" vertical="center"/>
    </xf>
    <xf numFmtId="0" fontId="0" fillId="4" borderId="1" xfId="0" applyFill="1" applyBorder="1" applyAlignment="1">
      <alignment horizontal="left" vertical="center"/>
    </xf>
    <xf numFmtId="4" fontId="0" fillId="4" borderId="1" xfId="0" applyNumberFormat="1" applyFill="1" applyBorder="1" applyAlignment="1">
      <alignment horizontal="left" vertical="center"/>
    </xf>
    <xf numFmtId="176" fontId="7" fillId="6" borderId="1" xfId="0" applyNumberFormat="1" applyFont="1" applyFill="1" applyBorder="1" applyAlignment="1">
      <alignment horizontal="left" vertical="center"/>
    </xf>
    <xf numFmtId="178" fontId="0" fillId="4" borderId="1" xfId="0" applyNumberFormat="1" applyFill="1" applyBorder="1" applyAlignment="1">
      <alignment horizontal="left" vertical="center"/>
    </xf>
    <xf numFmtId="176" fontId="7" fillId="4" borderId="1" xfId="0" applyNumberFormat="1" applyFont="1" applyFill="1" applyBorder="1" applyAlignment="1">
      <alignment horizontal="left" vertical="center"/>
    </xf>
    <xf numFmtId="176" fontId="7" fillId="3" borderId="1" xfId="0" applyNumberFormat="1" applyFont="1" applyFill="1" applyBorder="1" applyAlignment="1">
      <alignment horizontal="left" vertical="center"/>
    </xf>
    <xf numFmtId="4" fontId="0" fillId="6" borderId="1" xfId="0" applyNumberFormat="1" applyFill="1" applyBorder="1" applyAlignment="1">
      <alignment horizontal="left" vertical="center" wrapText="1"/>
    </xf>
    <xf numFmtId="4" fontId="0" fillId="6" borderId="1" xfId="0" applyNumberFormat="1" applyFill="1" applyBorder="1" applyAlignment="1">
      <alignment horizontal="left" vertical="center"/>
    </xf>
    <xf numFmtId="10" fontId="0" fillId="6" borderId="1" xfId="0" applyNumberFormat="1" applyFill="1" applyBorder="1" applyAlignment="1">
      <alignment horizontal="left" vertical="center" wrapText="1"/>
    </xf>
    <xf numFmtId="10" fontId="0" fillId="4" borderId="1" xfId="0" applyNumberFormat="1" applyFill="1" applyBorder="1" applyAlignment="1">
      <alignment horizontal="left" vertical="center" wrapText="1"/>
    </xf>
    <xf numFmtId="10" fontId="0" fillId="4" borderId="1" xfId="0" applyNumberFormat="1" applyFill="1" applyBorder="1" applyAlignment="1">
      <alignment horizontal="left" vertical="center"/>
    </xf>
    <xf numFmtId="9" fontId="0" fillId="6" borderId="1" xfId="0" applyNumberFormat="1" applyFill="1" applyBorder="1" applyAlignment="1">
      <alignment horizontal="left" vertical="center"/>
    </xf>
    <xf numFmtId="10" fontId="0" fillId="3" borderId="1" xfId="0" applyNumberFormat="1" applyFill="1" applyBorder="1" applyAlignment="1">
      <alignment horizontal="left" vertical="center"/>
    </xf>
    <xf numFmtId="9" fontId="0" fillId="4" borderId="1" xfId="0" applyNumberFormat="1" applyFill="1" applyBorder="1" applyAlignment="1">
      <alignment horizontal="left" vertical="center"/>
    </xf>
    <xf numFmtId="9" fontId="0" fillId="3" borderId="1" xfId="0" applyNumberFormat="1" applyFill="1" applyBorder="1" applyAlignment="1">
      <alignment horizontal="left" vertical="center"/>
    </xf>
    <xf numFmtId="0" fontId="8" fillId="6" borderId="2" xfId="0" applyFont="1" applyFill="1" applyBorder="1" applyAlignment="1">
      <alignment horizontal="left" vertical="center"/>
    </xf>
    <xf numFmtId="49" fontId="0" fillId="6" borderId="2" xfId="0" applyNumberFormat="1" applyFill="1" applyBorder="1" applyAlignment="1">
      <alignment horizontal="left" vertical="center" wrapText="1"/>
    </xf>
    <xf numFmtId="49" fontId="0" fillId="4" borderId="2" xfId="0" applyNumberFormat="1" applyFill="1" applyBorder="1" applyAlignment="1">
      <alignment horizontal="left" vertical="center" wrapText="1"/>
    </xf>
    <xf numFmtId="49" fontId="0" fillId="6" borderId="1" xfId="0" applyNumberFormat="1" applyFill="1" applyBorder="1" applyAlignment="1">
      <alignment horizontal="left" vertical="center" wrapText="1"/>
    </xf>
    <xf numFmtId="0" fontId="12" fillId="6" borderId="2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" borderId="1" xfId="0" applyFill="1" applyBorder="1" applyAlignment="1">
      <alignment horizontal="left" vertical="center" wrapText="1"/>
    </xf>
    <xf numFmtId="4" fontId="0" fillId="0" borderId="1" xfId="0" applyNumberFormat="1" applyBorder="1" applyAlignment="1">
      <alignment horizontal="left" vertical="center" wrapText="1"/>
    </xf>
    <xf numFmtId="10" fontId="0" fillId="0" borderId="1" xfId="0" applyNumberFormat="1" applyBorder="1" applyAlignment="1">
      <alignment horizontal="left" vertical="center"/>
    </xf>
    <xf numFmtId="176" fontId="0" fillId="0" borderId="1" xfId="0" applyNumberFormat="1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178" fontId="0" fillId="0" borderId="1" xfId="0" applyNumberFormat="1" applyBorder="1" applyAlignment="1">
      <alignment horizontal="left" vertical="center"/>
    </xf>
    <xf numFmtId="14" fontId="0" fillId="0" borderId="1" xfId="0" applyNumberFormat="1" applyBorder="1" applyAlignment="1">
      <alignment horizontal="left" vertical="center" wrapText="1"/>
    </xf>
    <xf numFmtId="0" fontId="0" fillId="7" borderId="1" xfId="0" applyFill="1" applyBorder="1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0" fillId="6" borderId="2" xfId="0" applyFill="1" applyBorder="1" applyAlignment="1">
      <alignment horizontal="left" vertical="center"/>
    </xf>
    <xf numFmtId="0" fontId="0" fillId="6" borderId="3" xfId="0" applyFill="1" applyBorder="1" applyAlignment="1">
      <alignment horizontal="left" vertical="center"/>
    </xf>
    <xf numFmtId="49" fontId="0" fillId="6" borderId="2" xfId="0" applyNumberFormat="1" applyFill="1" applyBorder="1" applyAlignment="1">
      <alignment horizontal="left" vertical="center" wrapText="1"/>
    </xf>
    <xf numFmtId="49" fontId="0" fillId="6" borderId="3" xfId="0" applyNumberFormat="1" applyFill="1" applyBorder="1" applyAlignment="1">
      <alignment horizontal="left" vertical="center" wrapText="1"/>
    </xf>
    <xf numFmtId="0" fontId="0" fillId="6" borderId="2" xfId="0" applyFill="1" applyBorder="1" applyAlignment="1">
      <alignment horizontal="left" vertical="center" wrapText="1"/>
    </xf>
    <xf numFmtId="0" fontId="0" fillId="6" borderId="3" xfId="0" applyFill="1" applyBorder="1" applyAlignment="1">
      <alignment horizontal="left" vertical="center" wrapText="1"/>
    </xf>
    <xf numFmtId="176" fontId="2" fillId="6" borderId="2" xfId="0" applyNumberFormat="1" applyFont="1" applyFill="1" applyBorder="1" applyAlignment="1">
      <alignment horizontal="left" vertical="center"/>
    </xf>
    <xf numFmtId="176" fontId="2" fillId="6" borderId="3" xfId="0" applyNumberFormat="1" applyFont="1" applyFill="1" applyBorder="1" applyAlignment="1">
      <alignment horizontal="left" vertical="center"/>
    </xf>
    <xf numFmtId="10" fontId="2" fillId="6" borderId="2" xfId="0" applyNumberFormat="1" applyFont="1" applyFill="1" applyBorder="1" applyAlignment="1">
      <alignment horizontal="left" vertical="center"/>
    </xf>
    <xf numFmtId="10" fontId="2" fillId="6" borderId="3" xfId="0" applyNumberFormat="1" applyFont="1" applyFill="1" applyBorder="1" applyAlignment="1">
      <alignment horizontal="left" vertical="center"/>
    </xf>
    <xf numFmtId="14" fontId="0" fillId="6" borderId="2" xfId="0" applyNumberFormat="1" applyFill="1" applyBorder="1" applyAlignment="1">
      <alignment horizontal="left" vertical="center"/>
    </xf>
    <xf numFmtId="14" fontId="0" fillId="6" borderId="3" xfId="0" applyNumberForma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/>
    </xf>
    <xf numFmtId="0" fontId="0" fillId="6" borderId="2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4" xfId="0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14" fontId="0" fillId="0" borderId="2" xfId="0" applyNumberFormat="1" applyBorder="1" applyAlignment="1">
      <alignment horizontal="left" vertical="center"/>
    </xf>
    <xf numFmtId="14" fontId="0" fillId="0" borderId="4" xfId="0" applyNumberFormat="1" applyBorder="1" applyAlignment="1">
      <alignment horizontal="left" vertical="center"/>
    </xf>
    <xf numFmtId="14" fontId="0" fillId="0" borderId="3" xfId="0" applyNumberForma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176" fontId="0" fillId="0" borderId="4" xfId="0" applyNumberFormat="1" applyBorder="1" applyAlignment="1">
      <alignment horizontal="left" vertical="center"/>
    </xf>
    <xf numFmtId="176" fontId="0" fillId="0" borderId="3" xfId="0" applyNumberFormat="1" applyBorder="1" applyAlignment="1">
      <alignment horizontal="left" vertical="center"/>
    </xf>
    <xf numFmtId="10" fontId="0" fillId="0" borderId="2" xfId="0" applyNumberFormat="1" applyBorder="1" applyAlignment="1">
      <alignment horizontal="left" vertical="center"/>
    </xf>
    <xf numFmtId="10" fontId="0" fillId="0" borderId="4" xfId="0" applyNumberFormat="1" applyBorder="1" applyAlignment="1">
      <alignment horizontal="left" vertical="center"/>
    </xf>
    <xf numFmtId="10" fontId="0" fillId="0" borderId="3" xfId="0" applyNumberFormat="1" applyBorder="1" applyAlignment="1">
      <alignment horizontal="left" vertical="center"/>
    </xf>
    <xf numFmtId="49" fontId="0" fillId="9" borderId="2" xfId="0" applyNumberFormat="1" applyFill="1" applyBorder="1" applyAlignment="1">
      <alignment horizontal="left" vertical="center" wrapText="1"/>
    </xf>
    <xf numFmtId="49" fontId="0" fillId="9" borderId="4" xfId="0" applyNumberFormat="1" applyFill="1" applyBorder="1" applyAlignment="1">
      <alignment horizontal="left" vertical="center" wrapText="1"/>
    </xf>
    <xf numFmtId="49" fontId="0" fillId="9" borderId="3" xfId="0" applyNumberFormat="1" applyFill="1" applyBorder="1" applyAlignment="1">
      <alignment horizontal="left" vertical="center" wrapText="1"/>
    </xf>
    <xf numFmtId="176" fontId="0" fillId="6" borderId="2" xfId="0" applyNumberFormat="1" applyFill="1" applyBorder="1" applyAlignment="1">
      <alignment horizontal="left" vertical="center"/>
    </xf>
    <xf numFmtId="176" fontId="0" fillId="6" borderId="4" xfId="0" applyNumberFormat="1" applyFill="1" applyBorder="1" applyAlignment="1">
      <alignment horizontal="left" vertical="center"/>
    </xf>
    <xf numFmtId="176" fontId="0" fillId="6" borderId="3" xfId="0" applyNumberFormat="1" applyFill="1" applyBorder="1" applyAlignment="1">
      <alignment horizontal="left" vertical="center"/>
    </xf>
    <xf numFmtId="14" fontId="0" fillId="6" borderId="2" xfId="0" applyNumberFormat="1" applyFill="1" applyBorder="1" applyAlignment="1">
      <alignment horizontal="left" vertical="center" wrapText="1"/>
    </xf>
    <xf numFmtId="14" fontId="0" fillId="6" borderId="3" xfId="0" applyNumberFormat="1" applyFill="1" applyBorder="1" applyAlignment="1">
      <alignment horizontal="left" vertical="center" wrapText="1"/>
    </xf>
    <xf numFmtId="14" fontId="0" fillId="6" borderId="4" xfId="0" applyNumberFormat="1" applyFill="1" applyBorder="1" applyAlignment="1">
      <alignment horizontal="left" vertical="center"/>
    </xf>
    <xf numFmtId="10" fontId="0" fillId="6" borderId="2" xfId="0" applyNumberFormat="1" applyFill="1" applyBorder="1" applyAlignment="1">
      <alignment horizontal="left" vertical="center"/>
    </xf>
    <xf numFmtId="10" fontId="0" fillId="6" borderId="4" xfId="0" applyNumberFormat="1" applyFill="1" applyBorder="1" applyAlignment="1">
      <alignment horizontal="left" vertical="center"/>
    </xf>
    <xf numFmtId="10" fontId="0" fillId="6" borderId="3" xfId="0" applyNumberFormat="1" applyFill="1" applyBorder="1" applyAlignment="1">
      <alignment horizontal="left" vertical="center"/>
    </xf>
    <xf numFmtId="0" fontId="8" fillId="6" borderId="2" xfId="0" applyFont="1" applyFill="1" applyBorder="1" applyAlignment="1">
      <alignment horizontal="left" vertical="center"/>
    </xf>
    <xf numFmtId="0" fontId="9" fillId="6" borderId="4" xfId="0" applyFont="1" applyFill="1" applyBorder="1" applyAlignment="1">
      <alignment horizontal="left" vertical="center"/>
    </xf>
    <xf numFmtId="0" fontId="9" fillId="6" borderId="3" xfId="0" applyFont="1" applyFill="1" applyBorder="1" applyAlignment="1">
      <alignment horizontal="left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horizontal="left" vertical="center"/>
    </xf>
    <xf numFmtId="49" fontId="0" fillId="6" borderId="4" xfId="0" applyNumberFormat="1" applyFill="1" applyBorder="1" applyAlignment="1">
      <alignment horizontal="left" vertical="center" wrapText="1"/>
    </xf>
    <xf numFmtId="14" fontId="0" fillId="6" borderId="4" xfId="0" applyNumberFormat="1" applyFill="1" applyBorder="1" applyAlignment="1">
      <alignment horizontal="left" vertical="center" wrapText="1"/>
    </xf>
    <xf numFmtId="0" fontId="0" fillId="4" borderId="2" xfId="0" applyFill="1" applyBorder="1" applyAlignment="1">
      <alignment horizontal="left" vertical="center" wrapText="1"/>
    </xf>
    <xf numFmtId="0" fontId="0" fillId="4" borderId="4" xfId="0" applyFill="1" applyBorder="1" applyAlignment="1">
      <alignment horizontal="left" vertical="center" wrapText="1"/>
    </xf>
    <xf numFmtId="49" fontId="0" fillId="4" borderId="2" xfId="0" applyNumberFormat="1" applyFill="1" applyBorder="1" applyAlignment="1">
      <alignment horizontal="left" vertical="center" wrapText="1"/>
    </xf>
    <xf numFmtId="49" fontId="0" fillId="4" borderId="4" xfId="0" applyNumberFormat="1" applyFill="1" applyBorder="1" applyAlignment="1">
      <alignment horizontal="left" vertical="center" wrapText="1"/>
    </xf>
    <xf numFmtId="0" fontId="0" fillId="4" borderId="2" xfId="0" applyFill="1" applyBorder="1" applyAlignment="1">
      <alignment horizontal="left" vertical="center"/>
    </xf>
    <xf numFmtId="0" fontId="0" fillId="4" borderId="4" xfId="0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176" fontId="0" fillId="6" borderId="2" xfId="0" applyNumberFormat="1" applyFill="1" applyBorder="1" applyAlignment="1">
      <alignment horizontal="left" vertical="center" wrapText="1"/>
    </xf>
    <xf numFmtId="176" fontId="0" fillId="6" borderId="3" xfId="0" applyNumberFormat="1" applyFill="1" applyBorder="1" applyAlignment="1">
      <alignment horizontal="left" vertical="center" wrapText="1"/>
    </xf>
    <xf numFmtId="10" fontId="0" fillId="6" borderId="2" xfId="0" applyNumberFormat="1" applyFill="1" applyBorder="1" applyAlignment="1">
      <alignment horizontal="left" vertical="center" wrapText="1"/>
    </xf>
    <xf numFmtId="10" fontId="0" fillId="6" borderId="3" xfId="0" applyNumberFormat="1" applyFill="1" applyBorder="1" applyAlignment="1">
      <alignment horizontal="left" vertical="center" wrapText="1"/>
    </xf>
    <xf numFmtId="176" fontId="0" fillId="4" borderId="2" xfId="0" applyNumberFormat="1" applyFill="1" applyBorder="1" applyAlignment="1">
      <alignment horizontal="left" vertical="center"/>
    </xf>
    <xf numFmtId="176" fontId="0" fillId="4" borderId="4" xfId="0" applyNumberFormat="1" applyFill="1" applyBorder="1" applyAlignment="1">
      <alignment horizontal="left" vertical="center"/>
    </xf>
    <xf numFmtId="10" fontId="0" fillId="4" borderId="2" xfId="0" applyNumberFormat="1" applyFill="1" applyBorder="1" applyAlignment="1">
      <alignment horizontal="left" vertical="center"/>
    </xf>
    <xf numFmtId="10" fontId="0" fillId="4" borderId="4" xfId="0" applyNumberFormat="1" applyFill="1" applyBorder="1" applyAlignment="1">
      <alignment horizontal="left" vertical="center"/>
    </xf>
    <xf numFmtId="14" fontId="2" fillId="4" borderId="2" xfId="0" applyNumberFormat="1" applyFont="1" applyFill="1" applyBorder="1" applyAlignment="1">
      <alignment horizontal="left" vertical="center"/>
    </xf>
    <xf numFmtId="14" fontId="2" fillId="4" borderId="4" xfId="0" applyNumberFormat="1" applyFont="1" applyFill="1" applyBorder="1" applyAlignment="1">
      <alignment horizontal="left" vertical="center"/>
    </xf>
    <xf numFmtId="10" fontId="0" fillId="2" borderId="2" xfId="0" applyNumberFormat="1" applyFill="1" applyBorder="1" applyAlignment="1">
      <alignment horizontal="left" vertical="center"/>
    </xf>
    <xf numFmtId="10" fontId="0" fillId="2" borderId="4" xfId="0" applyNumberFormat="1" applyFill="1" applyBorder="1" applyAlignment="1">
      <alignment horizontal="left" vertical="center"/>
    </xf>
    <xf numFmtId="176" fontId="0" fillId="2" borderId="2" xfId="0" applyNumberFormat="1" applyFill="1" applyBorder="1" applyAlignment="1">
      <alignment horizontal="left" vertical="center"/>
    </xf>
    <xf numFmtId="176" fontId="0" fillId="2" borderId="4" xfId="0" applyNumberFormat="1" applyFill="1" applyBorder="1" applyAlignment="1">
      <alignment horizontal="left" vertical="center"/>
    </xf>
    <xf numFmtId="14" fontId="0" fillId="2" borderId="2" xfId="0" applyNumberFormat="1" applyFill="1" applyBorder="1" applyAlignment="1">
      <alignment horizontal="left" vertical="center" wrapText="1"/>
    </xf>
    <xf numFmtId="0" fontId="0" fillId="2" borderId="4" xfId="0" applyFill="1" applyBorder="1" applyAlignment="1">
      <alignment horizontal="left" vertical="center"/>
    </xf>
    <xf numFmtId="0" fontId="0" fillId="2" borderId="2" xfId="0" applyFill="1" applyBorder="1" applyAlignment="1">
      <alignment horizontal="left" vertical="center" wrapText="1"/>
    </xf>
    <xf numFmtId="0" fontId="0" fillId="2" borderId="3" xfId="0" applyFill="1" applyBorder="1" applyAlignment="1">
      <alignment horizontal="left" vertical="center" wrapText="1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2" borderId="4" xfId="0" applyFill="1" applyBorder="1" applyAlignment="1">
      <alignment horizontal="left" vertical="center" wrapText="1"/>
    </xf>
    <xf numFmtId="14" fontId="0" fillId="0" borderId="2" xfId="0" applyNumberFormat="1" applyBorder="1" applyAlignment="1">
      <alignment horizontal="left" vertical="center" wrapText="1"/>
    </xf>
    <xf numFmtId="14" fontId="0" fillId="0" borderId="4" xfId="0" applyNumberFormat="1" applyBorder="1" applyAlignment="1">
      <alignment horizontal="left" vertical="center" wrapText="1"/>
    </xf>
    <xf numFmtId="14" fontId="0" fillId="0" borderId="3" xfId="0" applyNumberFormat="1" applyBorder="1" applyAlignment="1">
      <alignment horizontal="left" vertical="center" wrapText="1"/>
    </xf>
    <xf numFmtId="49" fontId="0" fillId="4" borderId="3" xfId="0" applyNumberFormat="1" applyFill="1" applyBorder="1" applyAlignment="1">
      <alignment horizontal="left" vertical="center" wrapText="1"/>
    </xf>
    <xf numFmtId="0" fontId="0" fillId="7" borderId="1" xfId="0" applyFill="1" applyBorder="1" applyAlignment="1">
      <alignment horizontal="left" vertical="center" wrapText="1"/>
    </xf>
    <xf numFmtId="0" fontId="0" fillId="7" borderId="1" xfId="0" applyFill="1" applyBorder="1" applyAlignment="1">
      <alignment horizontal="center" vertical="center"/>
    </xf>
    <xf numFmtId="176" fontId="0" fillId="7" borderId="1" xfId="0" applyNumberFormat="1" applyFill="1" applyBorder="1" applyAlignment="1">
      <alignment horizontal="left" vertical="center"/>
    </xf>
    <xf numFmtId="0" fontId="0" fillId="4" borderId="3" xfId="0" applyFill="1" applyBorder="1" applyAlignment="1">
      <alignment horizontal="left" vertical="center" wrapText="1"/>
    </xf>
    <xf numFmtId="4" fontId="0" fillId="0" borderId="2" xfId="0" applyNumberFormat="1" applyBorder="1" applyAlignment="1">
      <alignment horizontal="left" vertical="center"/>
    </xf>
    <xf numFmtId="4" fontId="0" fillId="0" borderId="4" xfId="0" applyNumberFormat="1" applyBorder="1" applyAlignment="1">
      <alignment horizontal="left" vertical="center"/>
    </xf>
    <xf numFmtId="4" fontId="0" fillId="0" borderId="3" xfId="0" applyNumberFormat="1" applyBorder="1" applyAlignment="1">
      <alignment horizontal="left" vertical="center"/>
    </xf>
    <xf numFmtId="0" fontId="0" fillId="0" borderId="1" xfId="0" applyBorder="1" applyAlignment="1">
      <alignment horizontal="center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2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12" Type="http://schemas.openxmlformats.org/officeDocument/2006/relationships/image" Target="../media/image31.png"/><Relationship Id="rId17" Type="http://schemas.openxmlformats.org/officeDocument/2006/relationships/image" Target="../media/image36.png"/><Relationship Id="rId2" Type="http://schemas.openxmlformats.org/officeDocument/2006/relationships/image" Target="../media/image21.png"/><Relationship Id="rId16" Type="http://schemas.openxmlformats.org/officeDocument/2006/relationships/image" Target="../media/image35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5" Type="http://schemas.openxmlformats.org/officeDocument/2006/relationships/image" Target="../media/image34.png"/><Relationship Id="rId10" Type="http://schemas.openxmlformats.org/officeDocument/2006/relationships/image" Target="../media/image29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Relationship Id="rId1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120651</xdr:colOff>
      <xdr:row>1</xdr:row>
      <xdr:rowOff>76201</xdr:rowOff>
    </xdr:from>
    <xdr:to>
      <xdr:col>10</xdr:col>
      <xdr:colOff>298451</xdr:colOff>
      <xdr:row>18</xdr:row>
      <xdr:rowOff>85655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60F32B0-527C-4497-8F5A-D14DD1969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1851" y="254001"/>
          <a:ext cx="6121400" cy="303205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</xdr:row>
      <xdr:rowOff>1</xdr:rowOff>
    </xdr:from>
    <xdr:to>
      <xdr:col>10</xdr:col>
      <xdr:colOff>355601</xdr:colOff>
      <xdr:row>36</xdr:row>
      <xdr:rowOff>79321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4BD2721F-FA19-4424-A81A-A03B56D24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201" y="3556001"/>
          <a:ext cx="6299200" cy="292412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</xdr:row>
      <xdr:rowOff>1</xdr:rowOff>
    </xdr:from>
    <xdr:to>
      <xdr:col>10</xdr:col>
      <xdr:colOff>447323</xdr:colOff>
      <xdr:row>54</xdr:row>
      <xdr:rowOff>133351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2E70FCA8-6DB1-4D07-907E-A78556CB9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1201" y="6756401"/>
          <a:ext cx="6390922" cy="2978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10</xdr:col>
      <xdr:colOff>463550</xdr:colOff>
      <xdr:row>72</xdr:row>
      <xdr:rowOff>163042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65195659-C784-42E3-92DA-34D3D5C50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1200" y="9956800"/>
          <a:ext cx="6407150" cy="3007842"/>
        </a:xfrm>
        <a:prstGeom prst="rect">
          <a:avLst/>
        </a:prstGeom>
      </xdr:spPr>
    </xdr:pic>
    <xdr:clientData/>
  </xdr:twoCellAnchor>
  <xdr:twoCellAnchor editAs="oneCell">
    <xdr:from>
      <xdr:col>11</xdr:col>
      <xdr:colOff>50800</xdr:colOff>
      <xdr:row>56</xdr:row>
      <xdr:rowOff>19051</xdr:rowOff>
    </xdr:from>
    <xdr:to>
      <xdr:col>21</xdr:col>
      <xdr:colOff>57150</xdr:colOff>
      <xdr:row>73</xdr:row>
      <xdr:rowOff>6703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9C87EB1-FB49-48D3-B5A8-45BF850EB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66000" y="9975851"/>
          <a:ext cx="6610350" cy="3010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11</xdr:col>
      <xdr:colOff>44450</xdr:colOff>
      <xdr:row>96</xdr:row>
      <xdr:rowOff>26975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9FB37E55-1EC7-40CE-9F3B-B4728247D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11200" y="13335000"/>
          <a:ext cx="6648450" cy="3760775"/>
        </a:xfrm>
        <a:prstGeom prst="rect">
          <a:avLst/>
        </a:prstGeom>
      </xdr:spPr>
    </xdr:pic>
    <xdr:clientData/>
  </xdr:twoCellAnchor>
  <xdr:twoCellAnchor editAs="oneCell">
    <xdr:from>
      <xdr:col>11</xdr:col>
      <xdr:colOff>31750</xdr:colOff>
      <xdr:row>75</xdr:row>
      <xdr:rowOff>12700</xdr:rowOff>
    </xdr:from>
    <xdr:to>
      <xdr:col>21</xdr:col>
      <xdr:colOff>371968</xdr:colOff>
      <xdr:row>93</xdr:row>
      <xdr:rowOff>31750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49B2C1-A8C1-4A2F-B60C-A1BC9FE6C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346950" y="13347700"/>
          <a:ext cx="6944218" cy="321945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98</xdr:row>
      <xdr:rowOff>152401</xdr:rowOff>
    </xdr:from>
    <xdr:to>
      <xdr:col>11</xdr:col>
      <xdr:colOff>119945</xdr:colOff>
      <xdr:row>116</xdr:row>
      <xdr:rowOff>82551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266CF22-0F42-49EF-A71D-386FE9EA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3900" y="17576801"/>
          <a:ext cx="6711245" cy="313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135</xdr:row>
      <xdr:rowOff>1</xdr:rowOff>
    </xdr:from>
    <xdr:to>
      <xdr:col>11</xdr:col>
      <xdr:colOff>157431</xdr:colOff>
      <xdr:row>152</xdr:row>
      <xdr:rowOff>88901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9E1D41B5-2396-4170-BEB2-A68310E1A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11201" y="24003001"/>
          <a:ext cx="6761430" cy="31115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50801</xdr:colOff>
      <xdr:row>118</xdr:row>
      <xdr:rowOff>19051</xdr:rowOff>
    </xdr:from>
    <xdr:to>
      <xdr:col>10</xdr:col>
      <xdr:colOff>44451</xdr:colOff>
      <xdr:row>133</xdr:row>
      <xdr:rowOff>138453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FDC0EEEF-17E2-4E78-B55E-39B10594F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62001" y="20999451"/>
          <a:ext cx="5937250" cy="2786402"/>
        </a:xfrm>
        <a:prstGeom prst="rect">
          <a:avLst/>
        </a:prstGeom>
      </xdr:spPr>
    </xdr:pic>
    <xdr:clientData/>
  </xdr:twoCellAnchor>
  <xdr:twoCellAnchor editAs="oneCell">
    <xdr:from>
      <xdr:col>10</xdr:col>
      <xdr:colOff>460573</xdr:colOff>
      <xdr:row>117</xdr:row>
      <xdr:rowOff>120650</xdr:rowOff>
    </xdr:from>
    <xdr:to>
      <xdr:col>19</xdr:col>
      <xdr:colOff>615951</xdr:colOff>
      <xdr:row>134</xdr:row>
      <xdr:rowOff>22741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9FFD39A-F9D5-4A7C-9399-8BDFF48FF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115373" y="20923250"/>
          <a:ext cx="6098978" cy="2924691"/>
        </a:xfrm>
        <a:prstGeom prst="rect">
          <a:avLst/>
        </a:prstGeom>
      </xdr:spPr>
    </xdr:pic>
    <xdr:clientData/>
  </xdr:twoCellAnchor>
  <xdr:twoCellAnchor editAs="oneCell">
    <xdr:from>
      <xdr:col>11</xdr:col>
      <xdr:colOff>273050</xdr:colOff>
      <xdr:row>135</xdr:row>
      <xdr:rowOff>1974</xdr:rowOff>
    </xdr:from>
    <xdr:to>
      <xdr:col>21</xdr:col>
      <xdr:colOff>234950</xdr:colOff>
      <xdr:row>152</xdr:row>
      <xdr:rowOff>76681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EF2310B9-7220-4B63-B25C-68E0C6906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588250" y="24004974"/>
          <a:ext cx="6565900" cy="3097307"/>
        </a:xfrm>
        <a:prstGeom prst="rect">
          <a:avLst/>
        </a:prstGeom>
      </xdr:spPr>
    </xdr:pic>
    <xdr:clientData/>
  </xdr:twoCellAnchor>
  <xdr:twoCellAnchor editAs="oneCell">
    <xdr:from>
      <xdr:col>11</xdr:col>
      <xdr:colOff>501650</xdr:colOff>
      <xdr:row>98</xdr:row>
      <xdr:rowOff>69851</xdr:rowOff>
    </xdr:from>
    <xdr:to>
      <xdr:col>22</xdr:col>
      <xdr:colOff>6350</xdr:colOff>
      <xdr:row>116</xdr:row>
      <xdr:rowOff>23293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93807C01-2435-4F00-AE2C-DE1CFA61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16850" y="17494251"/>
          <a:ext cx="6769100" cy="31538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53</xdr:row>
      <xdr:rowOff>0</xdr:rowOff>
    </xdr:from>
    <xdr:to>
      <xdr:col>12</xdr:col>
      <xdr:colOff>561975</xdr:colOff>
      <xdr:row>73</xdr:row>
      <xdr:rowOff>170976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B5E6C38-F26C-50CF-532C-72925D9A6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1" y="9591675"/>
          <a:ext cx="8096249" cy="37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</xdr:row>
      <xdr:rowOff>0</xdr:rowOff>
    </xdr:from>
    <xdr:to>
      <xdr:col>12</xdr:col>
      <xdr:colOff>589537</xdr:colOff>
      <xdr:row>30</xdr:row>
      <xdr:rowOff>18595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DA04B80-B48C-B990-3ECA-30B3A30D5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300" y="4343400"/>
          <a:ext cx="8104762" cy="36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31</xdr:row>
      <xdr:rowOff>19050</xdr:rowOff>
    </xdr:from>
    <xdr:to>
      <xdr:col>12</xdr:col>
      <xdr:colOff>542925</xdr:colOff>
      <xdr:row>51</xdr:row>
      <xdr:rowOff>113836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D9F2AE7F-BD6D-7E65-CB8B-A387BFE6C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4875" y="5629275"/>
          <a:ext cx="8029575" cy="37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97</xdr:row>
      <xdr:rowOff>19050</xdr:rowOff>
    </xdr:from>
    <xdr:to>
      <xdr:col>12</xdr:col>
      <xdr:colOff>437156</xdr:colOff>
      <xdr:row>117</xdr:row>
      <xdr:rowOff>132883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4B3C0112-2C93-CB84-1CC3-AF261A5F7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6300" y="13592175"/>
          <a:ext cx="7952381" cy="37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76</xdr:row>
      <xdr:rowOff>28575</xdr:rowOff>
    </xdr:from>
    <xdr:to>
      <xdr:col>12</xdr:col>
      <xdr:colOff>619126</xdr:colOff>
      <xdr:row>94</xdr:row>
      <xdr:rowOff>37692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9275C642-0461-D57E-858F-91F500483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5351" y="13782675"/>
          <a:ext cx="8115300" cy="32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118</xdr:row>
      <xdr:rowOff>123825</xdr:rowOff>
    </xdr:from>
    <xdr:to>
      <xdr:col>13</xdr:col>
      <xdr:colOff>218026</xdr:colOff>
      <xdr:row>138</xdr:row>
      <xdr:rowOff>123373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81EB1DC1-73F7-3F87-B05C-9D116DDBC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4875" y="21478875"/>
          <a:ext cx="8390476" cy="36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19051</xdr:colOff>
      <xdr:row>0</xdr:row>
      <xdr:rowOff>171450</xdr:rowOff>
    </xdr:from>
    <xdr:to>
      <xdr:col>14</xdr:col>
      <xdr:colOff>585107</xdr:colOff>
      <xdr:row>22</xdr:row>
      <xdr:rowOff>151905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84C7002-718D-5F52-565F-F88DCED0F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9765" y="171450"/>
          <a:ext cx="8730342" cy="3872098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76</xdr:row>
      <xdr:rowOff>95250</xdr:rowOff>
    </xdr:from>
    <xdr:to>
      <xdr:col>14</xdr:col>
      <xdr:colOff>489857</xdr:colOff>
      <xdr:row>94</xdr:row>
      <xdr:rowOff>161509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DC7C5B2-0C61-E219-1987-6C2785841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5489" y="13539107"/>
          <a:ext cx="8549368" cy="3250331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95</xdr:row>
      <xdr:rowOff>57150</xdr:rowOff>
    </xdr:from>
    <xdr:to>
      <xdr:col>14</xdr:col>
      <xdr:colOff>449036</xdr:colOff>
      <xdr:row>113</xdr:row>
      <xdr:rowOff>132933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DB9F60ED-D741-4A32-35A9-71EBEC033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5014" y="16861971"/>
          <a:ext cx="8499022" cy="3259855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114</xdr:row>
      <xdr:rowOff>19050</xdr:rowOff>
    </xdr:from>
    <xdr:to>
      <xdr:col>14</xdr:col>
      <xdr:colOff>435429</xdr:colOff>
      <xdr:row>129</xdr:row>
      <xdr:rowOff>104425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401F92E0-5E0E-24BA-378A-EFB9516B0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03589" y="20184836"/>
          <a:ext cx="8456840" cy="2738768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149679</xdr:colOff>
      <xdr:row>23</xdr:row>
      <xdr:rowOff>81643</xdr:rowOff>
    </xdr:from>
    <xdr:to>
      <xdr:col>14</xdr:col>
      <xdr:colOff>489857</xdr:colOff>
      <xdr:row>41</xdr:row>
      <xdr:rowOff>108857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48A69BC7-1494-2FF3-49A5-BE71957F9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0393" y="4150179"/>
          <a:ext cx="8504464" cy="3211285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149679</xdr:colOff>
      <xdr:row>42</xdr:row>
      <xdr:rowOff>1</xdr:rowOff>
    </xdr:from>
    <xdr:to>
      <xdr:col>14</xdr:col>
      <xdr:colOff>435428</xdr:colOff>
      <xdr:row>60</xdr:row>
      <xdr:rowOff>73073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7353DF6-2101-F6D4-45FD-9D0FC2301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0393" y="7429501"/>
          <a:ext cx="8450035" cy="32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210511</xdr:colOff>
      <xdr:row>61</xdr:row>
      <xdr:rowOff>112059</xdr:rowOff>
    </xdr:from>
    <xdr:to>
      <xdr:col>14</xdr:col>
      <xdr:colOff>462643</xdr:colOff>
      <xdr:row>75</xdr:row>
      <xdr:rowOff>112058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D2865335-50A6-A9B4-2386-C345DF5F0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71225" y="10902523"/>
          <a:ext cx="8416418" cy="2476499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100853</xdr:colOff>
      <xdr:row>130</xdr:row>
      <xdr:rowOff>11206</xdr:rowOff>
    </xdr:from>
    <xdr:to>
      <xdr:col>14</xdr:col>
      <xdr:colOff>449036</xdr:colOff>
      <xdr:row>152</xdr:row>
      <xdr:rowOff>171497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82D4C13-8D6C-60AF-2934-84E61E71C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61567" y="23007277"/>
          <a:ext cx="8512469" cy="4051934"/>
        </a:xfrm>
        <a:prstGeom prst="rect">
          <a:avLst/>
        </a:prstGeom>
      </xdr:spPr>
    </xdr:pic>
    <xdr:clientData/>
  </xdr:twoCellAnchor>
  <xdr:twoCellAnchor editAs="oneCell">
    <xdr:from>
      <xdr:col>2</xdr:col>
      <xdr:colOff>134469</xdr:colOff>
      <xdr:row>177</xdr:row>
      <xdr:rowOff>78441</xdr:rowOff>
    </xdr:from>
    <xdr:to>
      <xdr:col>14</xdr:col>
      <xdr:colOff>449036</xdr:colOff>
      <xdr:row>195</xdr:row>
      <xdr:rowOff>156882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93B4E75-1567-2B79-043D-B1A31A157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95183" y="31388477"/>
          <a:ext cx="8478853" cy="3262512"/>
        </a:xfrm>
        <a:prstGeom prst="rect">
          <a:avLst/>
        </a:prstGeom>
      </xdr:spPr>
    </xdr:pic>
    <xdr:clientData/>
  </xdr:twoCellAnchor>
  <xdr:twoCellAnchor editAs="oneCell">
    <xdr:from>
      <xdr:col>2</xdr:col>
      <xdr:colOff>168088</xdr:colOff>
      <xdr:row>215</xdr:row>
      <xdr:rowOff>44824</xdr:rowOff>
    </xdr:from>
    <xdr:to>
      <xdr:col>14</xdr:col>
      <xdr:colOff>489857</xdr:colOff>
      <xdr:row>233</xdr:row>
      <xdr:rowOff>160387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DB39D59B-C66E-4F6D-F99D-A19D4E25E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28802" y="38076788"/>
          <a:ext cx="8486055" cy="3299635"/>
        </a:xfrm>
        <a:prstGeom prst="rect">
          <a:avLst/>
        </a:prstGeom>
      </xdr:spPr>
    </xdr:pic>
    <xdr:clientData/>
  </xdr:twoCellAnchor>
  <xdr:twoCellAnchor editAs="oneCell">
    <xdr:from>
      <xdr:col>2</xdr:col>
      <xdr:colOff>212911</xdr:colOff>
      <xdr:row>234</xdr:row>
      <xdr:rowOff>44823</xdr:rowOff>
    </xdr:from>
    <xdr:to>
      <xdr:col>14</xdr:col>
      <xdr:colOff>462643</xdr:colOff>
      <xdr:row>248</xdr:row>
      <xdr:rowOff>68039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8CDB157A-CBA9-59AA-0922-6467D1474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73625" y="41437752"/>
          <a:ext cx="8414018" cy="2499716"/>
        </a:xfrm>
        <a:prstGeom prst="rect">
          <a:avLst/>
        </a:prstGeom>
      </xdr:spPr>
    </xdr:pic>
    <xdr:clientData/>
  </xdr:twoCellAnchor>
  <xdr:twoCellAnchor editAs="oneCell">
    <xdr:from>
      <xdr:col>2</xdr:col>
      <xdr:colOff>201705</xdr:colOff>
      <xdr:row>248</xdr:row>
      <xdr:rowOff>145677</xdr:rowOff>
    </xdr:from>
    <xdr:to>
      <xdr:col>14</xdr:col>
      <xdr:colOff>421821</xdr:colOff>
      <xdr:row>263</xdr:row>
      <xdr:rowOff>122932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F765D1D6-243C-C9DC-4A4C-D1EE45508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62419" y="44015106"/>
          <a:ext cx="8384402" cy="2630647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149678</xdr:colOff>
      <xdr:row>264</xdr:row>
      <xdr:rowOff>108857</xdr:rowOff>
    </xdr:from>
    <xdr:to>
      <xdr:col>14</xdr:col>
      <xdr:colOff>476250</xdr:colOff>
      <xdr:row>283</xdr:row>
      <xdr:rowOff>71701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542A0ECF-F5CE-372A-CEF8-7B70AAA24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10392" y="46808571"/>
          <a:ext cx="8490858" cy="3323809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</xdr:colOff>
      <xdr:row>299</xdr:row>
      <xdr:rowOff>0</xdr:rowOff>
    </xdr:from>
    <xdr:to>
      <xdr:col>14</xdr:col>
      <xdr:colOff>544285</xdr:colOff>
      <xdr:row>319</xdr:row>
      <xdr:rowOff>147857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494EF1EB-F59F-428B-F27F-2FDB278C3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87928" y="52890964"/>
          <a:ext cx="8681357" cy="3685714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122465</xdr:colOff>
      <xdr:row>348</xdr:row>
      <xdr:rowOff>81643</xdr:rowOff>
    </xdr:from>
    <xdr:to>
      <xdr:col>14</xdr:col>
      <xdr:colOff>517070</xdr:colOff>
      <xdr:row>367</xdr:row>
      <xdr:rowOff>149249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9B4ED78-C1DB-8B86-7297-8AA99D13D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83179" y="61640357"/>
          <a:ext cx="8558891" cy="3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379</xdr:row>
      <xdr:rowOff>149678</xdr:rowOff>
    </xdr:from>
    <xdr:to>
      <xdr:col>14</xdr:col>
      <xdr:colOff>544286</xdr:colOff>
      <xdr:row>397</xdr:row>
      <xdr:rowOff>127512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7836A900-5810-FC1B-BE47-F9E5F7D39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55964" y="67192071"/>
          <a:ext cx="8613322" cy="31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81643</xdr:colOff>
      <xdr:row>398</xdr:row>
      <xdr:rowOff>122465</xdr:rowOff>
    </xdr:from>
    <xdr:to>
      <xdr:col>14</xdr:col>
      <xdr:colOff>503464</xdr:colOff>
      <xdr:row>414</xdr:row>
      <xdr:rowOff>130274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1B9F6D8D-2C7B-021C-C024-81CF2F01F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42357" y="70525822"/>
          <a:ext cx="8586107" cy="28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javascript:OpenMaximizedWindow(false,%20'%E6%9F%A5%E7%9C%8B%E5%90%88%E5%90%8C',%20'Service.CRM.CustomizedWCFUI.ServiceFactory.WorkFlow.ViewWorkFlow.LoadDataGrid.aspx?WorkFlowGUID=bb995d0b-c8cc-4d03-b9f4-5634f291a9fc&amp;IsFirstWorkFlowStep=False&amp;WorkFlowStep=&amp;VerifyCode=a6dd6dd1b0f14bf42cd9274d308ba385%27)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javascript:OpenMaximizedWindow(false,%20'%E6%9F%A5%E7%9C%8B%E5%90%88%E5%90%8C',%20'Service.CRM.CustomizedWCFUI.ServiceFactory.WorkFlow.ViewWorkFlow.LoadDataGrid.aspx?WorkFlowGUID=406809d7-8d2f-4a8c-b6b7-25d8dd5d58af&amp;IsFirstWorkFlowStep=False&amp;WorkFlowStep=&amp;VerifyCode=2088d945187d9aa9d6cceee9b4025fe3%27)" TargetMode="External"/><Relationship Id="rId2" Type="http://schemas.openxmlformats.org/officeDocument/2006/relationships/hyperlink" Target="javascript:OpenMaximizedWindow(false,%20'%E6%9F%A5%E7%9C%8B%E5%90%88%E5%90%8C',%20'Service.CRM.CustomizedWCFUI.ServiceFactory.WorkFlow.ViewWorkFlow.LoadDataGrid.aspx?WorkFlowGUID=dc05c493-fecf-431a-95ca-ccf6457e5267&amp;IsFirstWorkFlowStep=False&amp;WorkFlowStep=&amp;VerifyCode=d2f0ee27c28b447d404531103e886f1a%27)" TargetMode="External"/><Relationship Id="rId1" Type="http://schemas.openxmlformats.org/officeDocument/2006/relationships/hyperlink" Target="javascript:OpenMaximizedWindow(false,%20'%E6%9F%A5%E7%9C%8B%E5%90%88%E5%90%8C',%20'Service.CRM.CustomizedWCFUI.ServiceFactory.WorkFlow.ViewWorkFlow.LoadDataGrid.aspx?WorkFlowGUID=abfd9fe1-4f10-4b63-b05d-1c1f58770bc5&amp;IsFirstWorkFlowStep=False&amp;WorkFlowStep=&amp;VerifyCode=1b6261e76bcccb9afc58687118700d21%27)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6"/>
  <sheetViews>
    <sheetView tabSelected="1" topLeftCell="A33" workbookViewId="0">
      <selection activeCell="F54" sqref="F54"/>
    </sheetView>
  </sheetViews>
  <sheetFormatPr defaultRowHeight="14" x14ac:dyDescent="0.3"/>
  <cols>
    <col min="2" max="2" width="17.75" bestFit="1" customWidth="1"/>
    <col min="3" max="3" width="22.1640625" bestFit="1" customWidth="1"/>
    <col min="4" max="4" width="56.6640625" customWidth="1"/>
    <col min="5" max="5" width="34" bestFit="1" customWidth="1"/>
    <col min="6" max="6" width="11.1640625" bestFit="1" customWidth="1"/>
    <col min="7" max="7" width="9" bestFit="1" customWidth="1"/>
    <col min="8" max="8" width="11.5" customWidth="1"/>
    <col min="9" max="9" width="11.08203125" bestFit="1" customWidth="1"/>
    <col min="10" max="10" width="34" bestFit="1" customWidth="1"/>
    <col min="11" max="11" width="9" bestFit="1" customWidth="1"/>
    <col min="12" max="13" width="13" bestFit="1" customWidth="1"/>
    <col min="14" max="15" width="11.08203125" customWidth="1"/>
    <col min="16" max="16" width="12.25" customWidth="1"/>
    <col min="17" max="17" width="12.1640625" customWidth="1"/>
    <col min="18" max="18" width="9" bestFit="1" customWidth="1"/>
    <col min="20" max="20" width="13" bestFit="1" customWidth="1"/>
    <col min="21" max="21" width="12.4140625" customWidth="1"/>
    <col min="22" max="22" width="9" bestFit="1" customWidth="1"/>
    <col min="23" max="23" width="9" customWidth="1"/>
    <col min="24" max="24" width="23.4140625" customWidth="1"/>
  </cols>
  <sheetData>
    <row r="1" spans="1:24" x14ac:dyDescent="0.3">
      <c r="A1" s="13"/>
      <c r="B1" s="11" t="s">
        <v>94</v>
      </c>
      <c r="C1" s="21"/>
      <c r="D1" s="22"/>
    </row>
    <row r="2" spans="1:24" x14ac:dyDescent="0.3">
      <c r="A2" s="9"/>
      <c r="B2" s="11" t="s">
        <v>96</v>
      </c>
      <c r="C2" s="22"/>
      <c r="D2" s="22"/>
    </row>
    <row r="3" spans="1:24" x14ac:dyDescent="0.3">
      <c r="A3" s="20"/>
      <c r="B3" s="11" t="s">
        <v>95</v>
      </c>
      <c r="C3" s="22"/>
      <c r="D3" s="22" t="s">
        <v>111</v>
      </c>
    </row>
    <row r="4" spans="1:24" ht="36" customHeight="1" x14ac:dyDescent="0.3">
      <c r="A4" s="85" t="s">
        <v>31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4" ht="14.25" customHeight="1" x14ac:dyDescent="0.3">
      <c r="A5" s="87" t="s">
        <v>28</v>
      </c>
      <c r="B5" s="87"/>
      <c r="C5" s="87"/>
      <c r="D5" s="87"/>
      <c r="E5" s="87"/>
      <c r="F5" s="87"/>
      <c r="G5" s="87"/>
      <c r="H5" s="87"/>
      <c r="I5" s="87"/>
      <c r="J5" s="87"/>
      <c r="K5" s="86" t="s">
        <v>30</v>
      </c>
      <c r="L5" s="86"/>
      <c r="M5" s="86"/>
      <c r="N5" s="86"/>
      <c r="O5" s="86"/>
      <c r="P5" s="86"/>
      <c r="Q5" s="86"/>
      <c r="R5" s="86"/>
      <c r="S5" s="100" t="s">
        <v>29</v>
      </c>
      <c r="T5" s="100"/>
      <c r="U5" s="100"/>
      <c r="V5" s="100"/>
      <c r="W5" s="100"/>
      <c r="X5" s="100"/>
    </row>
    <row r="6" spans="1:24" x14ac:dyDescent="0.3">
      <c r="A6" s="1" t="s">
        <v>4</v>
      </c>
      <c r="B6" s="1" t="s">
        <v>37</v>
      </c>
      <c r="C6" s="1" t="s">
        <v>10</v>
      </c>
      <c r="D6" s="1" t="s">
        <v>0</v>
      </c>
      <c r="E6" s="1" t="s">
        <v>5</v>
      </c>
      <c r="F6" s="1" t="s">
        <v>1</v>
      </c>
      <c r="G6" s="1" t="s">
        <v>3</v>
      </c>
      <c r="H6" s="1" t="s">
        <v>35</v>
      </c>
      <c r="I6" s="1" t="s">
        <v>2</v>
      </c>
      <c r="J6" s="1" t="s">
        <v>34</v>
      </c>
      <c r="K6" s="1" t="s">
        <v>32</v>
      </c>
      <c r="L6" s="1" t="s">
        <v>55</v>
      </c>
      <c r="M6" s="1" t="s">
        <v>56</v>
      </c>
      <c r="N6" s="1" t="s">
        <v>33</v>
      </c>
      <c r="O6" s="1" t="s">
        <v>25</v>
      </c>
      <c r="P6" s="1" t="s">
        <v>26</v>
      </c>
      <c r="Q6" s="1" t="s">
        <v>23</v>
      </c>
      <c r="R6" s="1" t="s">
        <v>24</v>
      </c>
      <c r="S6" s="1" t="s">
        <v>3</v>
      </c>
      <c r="T6" s="1" t="s">
        <v>27</v>
      </c>
      <c r="U6" s="1" t="s">
        <v>41</v>
      </c>
      <c r="V6" s="1" t="s">
        <v>42</v>
      </c>
      <c r="W6" s="1" t="s">
        <v>81</v>
      </c>
      <c r="X6" s="1" t="s">
        <v>8</v>
      </c>
    </row>
    <row r="7" spans="1:24" ht="16.5" customHeight="1" x14ac:dyDescent="0.3">
      <c r="A7" s="101">
        <v>1</v>
      </c>
      <c r="B7" s="88" t="s">
        <v>38</v>
      </c>
      <c r="C7" s="88" t="s">
        <v>6</v>
      </c>
      <c r="D7" s="90" t="s">
        <v>7</v>
      </c>
      <c r="E7" s="92" t="s">
        <v>79</v>
      </c>
      <c r="F7" s="94">
        <v>408312</v>
      </c>
      <c r="G7" s="96">
        <v>0.2</v>
      </c>
      <c r="H7" s="94">
        <f>F7*G7</f>
        <v>81662.400000000009</v>
      </c>
      <c r="I7" s="98">
        <v>44728</v>
      </c>
      <c r="J7" s="128" t="s">
        <v>36</v>
      </c>
      <c r="K7" s="13">
        <v>1</v>
      </c>
      <c r="L7" s="42">
        <v>44984</v>
      </c>
      <c r="M7" s="29">
        <v>204156</v>
      </c>
      <c r="N7" s="42">
        <v>45008</v>
      </c>
      <c r="O7" s="48">
        <v>0</v>
      </c>
      <c r="P7" s="55">
        <v>204156</v>
      </c>
      <c r="Q7" s="55">
        <f>O7+P7</f>
        <v>204156</v>
      </c>
      <c r="R7" s="30">
        <f>Q7/F7</f>
        <v>0.5</v>
      </c>
      <c r="S7" s="30">
        <f>G7</f>
        <v>0.2</v>
      </c>
      <c r="T7" s="29">
        <f>Q7*S7</f>
        <v>40831.200000000004</v>
      </c>
      <c r="U7" s="42">
        <v>45182</v>
      </c>
      <c r="V7" s="29" t="s">
        <v>43</v>
      </c>
      <c r="W7" s="29" t="s">
        <v>88</v>
      </c>
      <c r="X7" s="59" t="s">
        <v>91</v>
      </c>
    </row>
    <row r="8" spans="1:24" ht="18.75" customHeight="1" x14ac:dyDescent="0.3">
      <c r="A8" s="102"/>
      <c r="B8" s="89"/>
      <c r="C8" s="89"/>
      <c r="D8" s="91"/>
      <c r="E8" s="93"/>
      <c r="F8" s="95"/>
      <c r="G8" s="97"/>
      <c r="H8" s="95"/>
      <c r="I8" s="99"/>
      <c r="J8" s="129"/>
      <c r="K8" s="13">
        <v>2</v>
      </c>
      <c r="L8" s="42">
        <v>45163</v>
      </c>
      <c r="M8" s="29">
        <v>204156</v>
      </c>
      <c r="N8" s="42">
        <v>45218</v>
      </c>
      <c r="O8" s="48"/>
      <c r="P8" s="55">
        <v>204156</v>
      </c>
      <c r="Q8" s="55">
        <f>O8+P8</f>
        <v>204156</v>
      </c>
      <c r="R8" s="30">
        <f>Q8/F7</f>
        <v>0.5</v>
      </c>
      <c r="S8" s="30">
        <f>G7</f>
        <v>0.2</v>
      </c>
      <c r="T8" s="29">
        <f>Q8*S8</f>
        <v>40831.200000000004</v>
      </c>
      <c r="U8" s="42">
        <v>45280</v>
      </c>
      <c r="V8" s="29" t="s">
        <v>43</v>
      </c>
      <c r="W8" s="29"/>
      <c r="X8" s="60" t="s">
        <v>121</v>
      </c>
    </row>
    <row r="9" spans="1:24" s="7" customFormat="1" ht="18" customHeight="1" x14ac:dyDescent="0.3">
      <c r="A9" s="101">
        <v>2</v>
      </c>
      <c r="B9" s="134" t="s">
        <v>39</v>
      </c>
      <c r="C9" s="88" t="s">
        <v>9</v>
      </c>
      <c r="D9" s="90" t="s">
        <v>11</v>
      </c>
      <c r="E9" s="92" t="s">
        <v>13</v>
      </c>
      <c r="F9" s="125">
        <v>496080</v>
      </c>
      <c r="G9" s="131">
        <v>0.2</v>
      </c>
      <c r="H9" s="125">
        <f>F9*G9</f>
        <v>99216</v>
      </c>
      <c r="I9" s="98">
        <v>44482</v>
      </c>
      <c r="J9" s="128" t="s">
        <v>40</v>
      </c>
      <c r="K9" s="13">
        <v>1</v>
      </c>
      <c r="L9" s="42">
        <v>44560</v>
      </c>
      <c r="M9" s="48">
        <v>148824</v>
      </c>
      <c r="N9" s="42">
        <v>44557</v>
      </c>
      <c r="O9" s="48">
        <v>148824</v>
      </c>
      <c r="P9" s="29">
        <v>0</v>
      </c>
      <c r="Q9" s="55">
        <f>O9+P9</f>
        <v>148824</v>
      </c>
      <c r="R9" s="30">
        <f>Q9/F9</f>
        <v>0.3</v>
      </c>
      <c r="S9" s="30">
        <f>G9</f>
        <v>0.2</v>
      </c>
      <c r="T9" s="48">
        <f>Q9*S9</f>
        <v>29764.800000000003</v>
      </c>
      <c r="U9" s="31">
        <v>45182</v>
      </c>
      <c r="V9" s="48" t="s">
        <v>44</v>
      </c>
      <c r="W9" s="48" t="s">
        <v>88</v>
      </c>
      <c r="X9" s="28" t="s">
        <v>91</v>
      </c>
    </row>
    <row r="10" spans="1:24" s="7" customFormat="1" ht="20.25" customHeight="1" x14ac:dyDescent="0.3">
      <c r="A10" s="137"/>
      <c r="B10" s="135"/>
      <c r="C10" s="138"/>
      <c r="D10" s="139"/>
      <c r="E10" s="103"/>
      <c r="F10" s="126"/>
      <c r="G10" s="132"/>
      <c r="H10" s="126"/>
      <c r="I10" s="130"/>
      <c r="J10" s="140"/>
      <c r="K10" s="13">
        <v>2</v>
      </c>
      <c r="L10" s="42">
        <v>44650</v>
      </c>
      <c r="M10" s="48">
        <v>322452</v>
      </c>
      <c r="N10" s="42">
        <v>44804</v>
      </c>
      <c r="O10" s="48">
        <v>322452</v>
      </c>
      <c r="P10" s="29">
        <v>0</v>
      </c>
      <c r="Q10" s="55">
        <f t="shared" ref="Q10:Q31" si="0">O10+P10</f>
        <v>322452</v>
      </c>
      <c r="R10" s="30">
        <f>Q10/F9</f>
        <v>0.65</v>
      </c>
      <c r="S10" s="30">
        <f>G9</f>
        <v>0.2</v>
      </c>
      <c r="T10" s="48">
        <f t="shared" ref="T10:T11" si="1">Q10*S10</f>
        <v>64490.400000000001</v>
      </c>
      <c r="U10" s="31">
        <v>45182</v>
      </c>
      <c r="V10" s="48" t="s">
        <v>44</v>
      </c>
      <c r="W10" s="48" t="s">
        <v>88</v>
      </c>
      <c r="X10" s="28" t="s">
        <v>91</v>
      </c>
    </row>
    <row r="11" spans="1:24" s="7" customFormat="1" ht="23.25" customHeight="1" x14ac:dyDescent="0.3">
      <c r="A11" s="102"/>
      <c r="B11" s="136"/>
      <c r="C11" s="89"/>
      <c r="D11" s="91"/>
      <c r="E11" s="93"/>
      <c r="F11" s="127"/>
      <c r="G11" s="133"/>
      <c r="H11" s="127"/>
      <c r="I11" s="99"/>
      <c r="J11" s="129"/>
      <c r="K11" s="13">
        <v>3</v>
      </c>
      <c r="L11" s="31">
        <v>44925</v>
      </c>
      <c r="M11" s="48">
        <v>24804</v>
      </c>
      <c r="N11" s="31">
        <v>45152</v>
      </c>
      <c r="O11" s="48">
        <v>24804</v>
      </c>
      <c r="P11" s="29">
        <v>0</v>
      </c>
      <c r="Q11" s="55">
        <f t="shared" si="0"/>
        <v>24804</v>
      </c>
      <c r="R11" s="30">
        <f>Q11/F9</f>
        <v>0.05</v>
      </c>
      <c r="S11" s="30">
        <f>G9</f>
        <v>0.2</v>
      </c>
      <c r="T11" s="48">
        <f t="shared" si="1"/>
        <v>4960.8</v>
      </c>
      <c r="U11" s="31">
        <v>45182</v>
      </c>
      <c r="V11" s="48" t="s">
        <v>44</v>
      </c>
      <c r="W11" s="48" t="s">
        <v>88</v>
      </c>
      <c r="X11" s="28" t="s">
        <v>91</v>
      </c>
    </row>
    <row r="12" spans="1:24" ht="15" customHeight="1" x14ac:dyDescent="0.3">
      <c r="A12" s="101">
        <v>3</v>
      </c>
      <c r="B12" s="88" t="s">
        <v>38</v>
      </c>
      <c r="C12" s="92" t="s">
        <v>12</v>
      </c>
      <c r="D12" s="90" t="s">
        <v>14</v>
      </c>
      <c r="E12" s="92" t="s">
        <v>13</v>
      </c>
      <c r="F12" s="125">
        <v>503600.5</v>
      </c>
      <c r="G12" s="131">
        <v>0.25</v>
      </c>
      <c r="H12" s="125">
        <f>F12*G12</f>
        <v>125900.125</v>
      </c>
      <c r="I12" s="92" t="s">
        <v>116</v>
      </c>
      <c r="J12" s="92" t="s">
        <v>48</v>
      </c>
      <c r="K12" s="14">
        <v>1</v>
      </c>
      <c r="L12" s="31">
        <v>44993</v>
      </c>
      <c r="M12" s="48">
        <v>151080</v>
      </c>
      <c r="N12" s="31">
        <v>45043</v>
      </c>
      <c r="O12" s="48">
        <v>0</v>
      </c>
      <c r="P12" s="48">
        <v>151080.15</v>
      </c>
      <c r="Q12" s="55">
        <f t="shared" si="0"/>
        <v>151080.15</v>
      </c>
      <c r="R12" s="61">
        <f>Q12/F12</f>
        <v>0.3</v>
      </c>
      <c r="S12" s="30">
        <f>G12</f>
        <v>0.25</v>
      </c>
      <c r="T12" s="29">
        <f>Q12*S12</f>
        <v>37770.037499999999</v>
      </c>
      <c r="U12" s="42">
        <v>45182</v>
      </c>
      <c r="V12" s="29" t="s">
        <v>43</v>
      </c>
      <c r="W12" s="29" t="s">
        <v>88</v>
      </c>
      <c r="X12" s="32" t="s">
        <v>91</v>
      </c>
    </row>
    <row r="13" spans="1:24" ht="14.5" x14ac:dyDescent="0.3">
      <c r="A13" s="137"/>
      <c r="B13" s="138"/>
      <c r="C13" s="103"/>
      <c r="D13" s="139"/>
      <c r="E13" s="103"/>
      <c r="F13" s="126"/>
      <c r="G13" s="132"/>
      <c r="H13" s="126"/>
      <c r="I13" s="103"/>
      <c r="J13" s="103"/>
      <c r="K13" s="14">
        <v>2</v>
      </c>
      <c r="L13" s="31">
        <v>45085</v>
      </c>
      <c r="M13" s="48">
        <v>327340</v>
      </c>
      <c r="N13" s="31">
        <v>45134</v>
      </c>
      <c r="O13" s="48">
        <v>0</v>
      </c>
      <c r="P13" s="48">
        <v>327340.33</v>
      </c>
      <c r="Q13" s="55">
        <f t="shared" si="0"/>
        <v>327340.33</v>
      </c>
      <c r="R13" s="61">
        <f>Q13/F12</f>
        <v>0.65000000992850482</v>
      </c>
      <c r="S13" s="30">
        <f>G12</f>
        <v>0.25</v>
      </c>
      <c r="T13" s="29">
        <f t="shared" ref="T13:T14" si="2">Q13*S13</f>
        <v>81835.082500000004</v>
      </c>
      <c r="U13" s="42">
        <v>45182</v>
      </c>
      <c r="V13" s="29" t="s">
        <v>43</v>
      </c>
      <c r="W13" s="29" t="s">
        <v>88</v>
      </c>
      <c r="X13" s="32" t="s">
        <v>91</v>
      </c>
    </row>
    <row r="14" spans="1:24" ht="14.5" x14ac:dyDescent="0.3">
      <c r="A14" s="102"/>
      <c r="B14" s="89"/>
      <c r="C14" s="93"/>
      <c r="D14" s="91"/>
      <c r="E14" s="93"/>
      <c r="F14" s="127"/>
      <c r="G14" s="133"/>
      <c r="H14" s="127"/>
      <c r="I14" s="93"/>
      <c r="J14" s="93"/>
      <c r="K14" s="14">
        <v>3</v>
      </c>
      <c r="L14" s="31">
        <v>45481</v>
      </c>
      <c r="M14" s="48">
        <v>25180</v>
      </c>
      <c r="N14" s="31">
        <v>45137</v>
      </c>
      <c r="O14" s="48">
        <v>0</v>
      </c>
      <c r="P14" s="48">
        <v>20000</v>
      </c>
      <c r="Q14" s="55">
        <f t="shared" si="0"/>
        <v>20000</v>
      </c>
      <c r="R14" s="61">
        <f>Q14/F12</f>
        <v>3.9714019346684525E-2</v>
      </c>
      <c r="S14" s="30">
        <f>G12</f>
        <v>0.25</v>
      </c>
      <c r="T14" s="29">
        <f t="shared" si="2"/>
        <v>5000</v>
      </c>
      <c r="U14" s="42">
        <v>45182</v>
      </c>
      <c r="V14" s="29" t="s">
        <v>43</v>
      </c>
      <c r="W14" s="29" t="s">
        <v>88</v>
      </c>
      <c r="X14" s="32" t="s">
        <v>91</v>
      </c>
    </row>
    <row r="15" spans="1:24" ht="14.5" x14ac:dyDescent="0.3">
      <c r="A15" s="147">
        <v>4</v>
      </c>
      <c r="B15" s="145" t="s">
        <v>38</v>
      </c>
      <c r="C15" s="145" t="s">
        <v>15</v>
      </c>
      <c r="D15" s="143" t="s">
        <v>17</v>
      </c>
      <c r="E15" s="141" t="s">
        <v>16</v>
      </c>
      <c r="F15" s="153">
        <v>1380000</v>
      </c>
      <c r="G15" s="155">
        <v>0.3</v>
      </c>
      <c r="H15" s="153">
        <f>F15*G15</f>
        <v>414000</v>
      </c>
      <c r="I15" s="157">
        <v>44719</v>
      </c>
      <c r="J15" s="141" t="s">
        <v>45</v>
      </c>
      <c r="K15" s="14">
        <v>1</v>
      </c>
      <c r="L15" s="31">
        <v>44957</v>
      </c>
      <c r="M15" s="48">
        <v>966000</v>
      </c>
      <c r="N15" s="31">
        <v>44921</v>
      </c>
      <c r="O15" s="48">
        <v>0</v>
      </c>
      <c r="P15" s="48">
        <v>966000</v>
      </c>
      <c r="Q15" s="55">
        <f t="shared" si="0"/>
        <v>966000</v>
      </c>
      <c r="R15" s="61">
        <f>Q15/F15</f>
        <v>0.7</v>
      </c>
      <c r="S15" s="30">
        <f>G15</f>
        <v>0.3</v>
      </c>
      <c r="T15" s="29">
        <f>Q15*S15</f>
        <v>289800</v>
      </c>
      <c r="U15" s="42">
        <v>45182</v>
      </c>
      <c r="V15" s="29" t="s">
        <v>43</v>
      </c>
      <c r="W15" s="29" t="s">
        <v>88</v>
      </c>
      <c r="X15" s="32" t="s">
        <v>91</v>
      </c>
    </row>
    <row r="16" spans="1:24" ht="14.5" x14ac:dyDescent="0.3">
      <c r="A16" s="148"/>
      <c r="B16" s="146"/>
      <c r="C16" s="146"/>
      <c r="D16" s="144"/>
      <c r="E16" s="142"/>
      <c r="F16" s="154"/>
      <c r="G16" s="156"/>
      <c r="H16" s="154"/>
      <c r="I16" s="158"/>
      <c r="J16" s="142"/>
      <c r="K16" s="14">
        <v>2</v>
      </c>
      <c r="L16" s="31">
        <v>45138</v>
      </c>
      <c r="M16" s="48">
        <v>345000</v>
      </c>
      <c r="N16" s="31">
        <v>45084</v>
      </c>
      <c r="O16" s="48">
        <v>0</v>
      </c>
      <c r="P16" s="48">
        <v>345000</v>
      </c>
      <c r="Q16" s="55">
        <f t="shared" ref="Q16" si="3">O16+P16</f>
        <v>345000</v>
      </c>
      <c r="R16" s="61">
        <f>Q16/F15</f>
        <v>0.25</v>
      </c>
      <c r="S16" s="30">
        <v>0.3</v>
      </c>
      <c r="T16" s="29">
        <f>Q16*S16</f>
        <v>103500</v>
      </c>
      <c r="U16" s="42">
        <v>45280</v>
      </c>
      <c r="V16" s="29" t="s">
        <v>43</v>
      </c>
      <c r="W16" s="48" t="s">
        <v>88</v>
      </c>
      <c r="X16" s="32" t="s">
        <v>121</v>
      </c>
    </row>
    <row r="17" spans="1:24" ht="14.5" x14ac:dyDescent="0.3">
      <c r="A17" s="148"/>
      <c r="B17" s="146"/>
      <c r="C17" s="146"/>
      <c r="D17" s="144"/>
      <c r="E17" s="142"/>
      <c r="F17" s="154"/>
      <c r="G17" s="156"/>
      <c r="H17" s="154"/>
      <c r="I17" s="158"/>
      <c r="J17" s="142"/>
      <c r="K17" s="23">
        <v>3</v>
      </c>
      <c r="L17" s="43">
        <v>45504</v>
      </c>
      <c r="M17" s="49">
        <v>69000</v>
      </c>
      <c r="N17" s="43">
        <v>45467</v>
      </c>
      <c r="O17" s="49">
        <v>0</v>
      </c>
      <c r="P17" s="49">
        <v>69000</v>
      </c>
      <c r="Q17" s="57">
        <f t="shared" si="0"/>
        <v>69000</v>
      </c>
      <c r="R17" s="62">
        <v>0.05</v>
      </c>
      <c r="S17" s="63">
        <v>0.3</v>
      </c>
      <c r="T17" s="52">
        <f>Q17*S17</f>
        <v>20700</v>
      </c>
      <c r="U17" s="46" t="s">
        <v>95</v>
      </c>
      <c r="V17" s="52" t="s">
        <v>43</v>
      </c>
      <c r="W17" s="46" t="s">
        <v>95</v>
      </c>
      <c r="X17" s="46" t="s">
        <v>95</v>
      </c>
    </row>
    <row r="18" spans="1:24" ht="28" x14ac:dyDescent="0.3">
      <c r="A18" s="19">
        <v>5</v>
      </c>
      <c r="B18" s="28" t="s">
        <v>38</v>
      </c>
      <c r="C18" s="32" t="s">
        <v>49</v>
      </c>
      <c r="D18" s="71" t="s">
        <v>19</v>
      </c>
      <c r="E18" s="32" t="s">
        <v>18</v>
      </c>
      <c r="F18" s="29">
        <v>263000</v>
      </c>
      <c r="G18" s="30">
        <v>0.15</v>
      </c>
      <c r="H18" s="29">
        <f>F18*G18</f>
        <v>39450</v>
      </c>
      <c r="I18" s="32" t="s">
        <v>115</v>
      </c>
      <c r="J18" s="32" t="s">
        <v>47</v>
      </c>
      <c r="K18" s="14">
        <v>1</v>
      </c>
      <c r="L18" s="31">
        <v>45168</v>
      </c>
      <c r="M18" s="48">
        <v>263000</v>
      </c>
      <c r="N18" s="31">
        <v>45195</v>
      </c>
      <c r="O18" s="48">
        <v>0</v>
      </c>
      <c r="P18" s="48">
        <v>263000</v>
      </c>
      <c r="Q18" s="55">
        <f t="shared" si="0"/>
        <v>263000</v>
      </c>
      <c r="R18" s="61">
        <f>Q18/F18</f>
        <v>1</v>
      </c>
      <c r="S18" s="64">
        <f>G18</f>
        <v>0.15</v>
      </c>
      <c r="T18" s="48">
        <f>Q18*S18</f>
        <v>39450</v>
      </c>
      <c r="U18" s="42">
        <v>45280</v>
      </c>
      <c r="V18" s="48" t="s">
        <v>43</v>
      </c>
      <c r="W18" s="48" t="s">
        <v>88</v>
      </c>
      <c r="X18" s="28" t="s">
        <v>121</v>
      </c>
    </row>
    <row r="19" spans="1:24" ht="17.25" customHeight="1" x14ac:dyDescent="0.3">
      <c r="A19" s="101">
        <v>6</v>
      </c>
      <c r="B19" s="88" t="s">
        <v>38</v>
      </c>
      <c r="C19" s="88" t="s">
        <v>20</v>
      </c>
      <c r="D19" s="90" t="s">
        <v>51</v>
      </c>
      <c r="E19" s="92" t="s">
        <v>52</v>
      </c>
      <c r="F19" s="149">
        <v>75000</v>
      </c>
      <c r="G19" s="151">
        <v>0.15</v>
      </c>
      <c r="H19" s="125">
        <f>F19*G19</f>
        <v>11250</v>
      </c>
      <c r="I19" s="92" t="s">
        <v>114</v>
      </c>
      <c r="J19" s="92" t="s">
        <v>46</v>
      </c>
      <c r="K19" s="14">
        <v>1</v>
      </c>
      <c r="L19" s="31">
        <v>44910</v>
      </c>
      <c r="M19" s="48">
        <v>37500</v>
      </c>
      <c r="N19" s="31">
        <v>44879</v>
      </c>
      <c r="O19" s="48">
        <v>37500</v>
      </c>
      <c r="P19" s="48">
        <v>0</v>
      </c>
      <c r="Q19" s="55">
        <f t="shared" si="0"/>
        <v>37500</v>
      </c>
      <c r="R19" s="61">
        <f>Q19/F19</f>
        <v>0.5</v>
      </c>
      <c r="S19" s="64">
        <f>G19</f>
        <v>0.15</v>
      </c>
      <c r="T19" s="48">
        <f>O19*S19</f>
        <v>5625</v>
      </c>
      <c r="U19" s="42">
        <v>45182</v>
      </c>
      <c r="V19" s="48" t="s">
        <v>43</v>
      </c>
      <c r="W19" s="48" t="s">
        <v>88</v>
      </c>
      <c r="X19" s="28" t="s">
        <v>91</v>
      </c>
    </row>
    <row r="20" spans="1:24" ht="14.5" x14ac:dyDescent="0.3">
      <c r="A20" s="102"/>
      <c r="B20" s="89"/>
      <c r="C20" s="89"/>
      <c r="D20" s="91"/>
      <c r="E20" s="93"/>
      <c r="F20" s="150"/>
      <c r="G20" s="152"/>
      <c r="H20" s="127"/>
      <c r="I20" s="93"/>
      <c r="J20" s="93"/>
      <c r="K20" s="14">
        <v>2</v>
      </c>
      <c r="L20" s="31">
        <v>45092</v>
      </c>
      <c r="M20" s="48">
        <v>37500</v>
      </c>
      <c r="N20" s="31" t="s">
        <v>108</v>
      </c>
      <c r="O20" s="48">
        <v>37500</v>
      </c>
      <c r="P20" s="48">
        <v>0</v>
      </c>
      <c r="Q20" s="55">
        <f>O20+P20</f>
        <v>37500</v>
      </c>
      <c r="R20" s="61">
        <f>Q20/F19</f>
        <v>0.5</v>
      </c>
      <c r="S20" s="64">
        <f>G19</f>
        <v>0.15</v>
      </c>
      <c r="T20" s="29">
        <f>O20*S20</f>
        <v>5625</v>
      </c>
      <c r="U20" s="42">
        <v>45280</v>
      </c>
      <c r="V20" s="48" t="s">
        <v>43</v>
      </c>
      <c r="W20" s="29"/>
      <c r="X20" s="32" t="s">
        <v>121</v>
      </c>
    </row>
    <row r="21" spans="1:24" ht="28" x14ac:dyDescent="0.3">
      <c r="A21" s="101">
        <v>7</v>
      </c>
      <c r="B21" s="41" t="s">
        <v>38</v>
      </c>
      <c r="C21" s="15" t="s">
        <v>50</v>
      </c>
      <c r="D21" s="69" t="s">
        <v>22</v>
      </c>
      <c r="E21" s="15" t="s">
        <v>13</v>
      </c>
      <c r="F21" s="16">
        <v>345348</v>
      </c>
      <c r="G21" s="17">
        <v>0.25</v>
      </c>
      <c r="H21" s="16">
        <f>F21*G21</f>
        <v>86337</v>
      </c>
      <c r="I21" s="15" t="s">
        <v>113</v>
      </c>
      <c r="J21" s="15" t="s">
        <v>57</v>
      </c>
      <c r="K21" s="14">
        <v>1</v>
      </c>
      <c r="L21" s="31">
        <v>45107</v>
      </c>
      <c r="M21" s="16">
        <v>345348</v>
      </c>
      <c r="N21" s="31">
        <v>45138</v>
      </c>
      <c r="O21" s="48">
        <f>F21</f>
        <v>345348</v>
      </c>
      <c r="P21" s="48">
        <v>0</v>
      </c>
      <c r="Q21" s="55">
        <f>O21+P21</f>
        <v>345348</v>
      </c>
      <c r="R21" s="61"/>
      <c r="S21" s="30">
        <f>G21</f>
        <v>0.25</v>
      </c>
      <c r="T21" s="29">
        <f>Q21*G21</f>
        <v>86337</v>
      </c>
      <c r="U21" s="42">
        <v>45182</v>
      </c>
      <c r="V21" s="29" t="s">
        <v>43</v>
      </c>
      <c r="W21" s="29" t="s">
        <v>88</v>
      </c>
      <c r="X21" s="32" t="s">
        <v>91</v>
      </c>
    </row>
    <row r="22" spans="1:24" ht="28" x14ac:dyDescent="0.3">
      <c r="A22" s="102"/>
      <c r="B22" s="41" t="s">
        <v>39</v>
      </c>
      <c r="C22" s="15" t="s">
        <v>89</v>
      </c>
      <c r="D22" s="69" t="s">
        <v>117</v>
      </c>
      <c r="E22" s="15" t="s">
        <v>13</v>
      </c>
      <c r="F22" s="16">
        <v>349376</v>
      </c>
      <c r="G22" s="17">
        <v>0.25</v>
      </c>
      <c r="H22" s="16">
        <f>F22*G22</f>
        <v>87344</v>
      </c>
      <c r="I22" s="15" t="s">
        <v>112</v>
      </c>
      <c r="J22" s="15"/>
      <c r="K22" s="14">
        <v>2</v>
      </c>
      <c r="L22" s="31">
        <v>44705</v>
      </c>
      <c r="M22" s="16">
        <f>F22</f>
        <v>349376</v>
      </c>
      <c r="N22" s="31">
        <v>44705</v>
      </c>
      <c r="O22" s="48">
        <f>M22</f>
        <v>349376</v>
      </c>
      <c r="P22" s="48">
        <v>0</v>
      </c>
      <c r="Q22" s="55">
        <f>O22+P22</f>
        <v>349376</v>
      </c>
      <c r="R22" s="61"/>
      <c r="S22" s="30">
        <f>G22</f>
        <v>0.25</v>
      </c>
      <c r="T22" s="29">
        <f>Q22*G22</f>
        <v>87344</v>
      </c>
      <c r="U22" s="42">
        <v>44711</v>
      </c>
      <c r="V22" s="29" t="s">
        <v>44</v>
      </c>
      <c r="W22" s="29" t="s">
        <v>88</v>
      </c>
      <c r="X22" s="32" t="s">
        <v>90</v>
      </c>
    </row>
    <row r="23" spans="1:24" ht="28" x14ac:dyDescent="0.3">
      <c r="A23" s="18">
        <v>8</v>
      </c>
      <c r="B23" s="68" t="s">
        <v>38</v>
      </c>
      <c r="C23" s="33" t="s">
        <v>119</v>
      </c>
      <c r="D23" s="69" t="s">
        <v>118</v>
      </c>
      <c r="E23" s="15" t="s">
        <v>53</v>
      </c>
      <c r="F23" s="16">
        <v>49000</v>
      </c>
      <c r="G23" s="17">
        <v>0.97</v>
      </c>
      <c r="H23" s="16">
        <f>F23*G23</f>
        <v>47530</v>
      </c>
      <c r="I23" s="34">
        <v>45114</v>
      </c>
      <c r="J23" s="72" t="s">
        <v>120</v>
      </c>
      <c r="K23" s="13">
        <v>1</v>
      </c>
      <c r="L23" s="31" t="s">
        <v>58</v>
      </c>
      <c r="M23" s="48">
        <v>49000</v>
      </c>
      <c r="N23" s="31">
        <v>45120</v>
      </c>
      <c r="O23" s="48">
        <v>0</v>
      </c>
      <c r="P23" s="29">
        <v>49000</v>
      </c>
      <c r="Q23" s="55">
        <f t="shared" ref="Q23" si="4">O23+P23</f>
        <v>49000</v>
      </c>
      <c r="R23" s="30">
        <f>Q23/M23</f>
        <v>1</v>
      </c>
      <c r="S23" s="30">
        <f>G23</f>
        <v>0.97</v>
      </c>
      <c r="T23" s="29">
        <f>Q23*S23</f>
        <v>47530</v>
      </c>
      <c r="U23" s="42">
        <v>45182</v>
      </c>
      <c r="V23" s="29" t="s">
        <v>43</v>
      </c>
      <c r="W23" s="29" t="s">
        <v>88</v>
      </c>
      <c r="X23" s="28" t="s">
        <v>91</v>
      </c>
    </row>
    <row r="24" spans="1:24" ht="14.5" x14ac:dyDescent="0.3">
      <c r="A24" s="107">
        <v>9</v>
      </c>
      <c r="B24" s="104" t="s">
        <v>38</v>
      </c>
      <c r="C24" s="110" t="s">
        <v>60</v>
      </c>
      <c r="D24" s="122" t="s">
        <v>61</v>
      </c>
      <c r="E24" s="110" t="s">
        <v>62</v>
      </c>
      <c r="F24" s="116">
        <v>98400</v>
      </c>
      <c r="G24" s="119">
        <v>0.15</v>
      </c>
      <c r="H24" s="116">
        <f>F24*G24</f>
        <v>14760</v>
      </c>
      <c r="I24" s="113">
        <v>44992</v>
      </c>
      <c r="J24" s="110" t="s">
        <v>63</v>
      </c>
      <c r="K24" s="13">
        <v>1</v>
      </c>
      <c r="L24" s="42">
        <v>45107</v>
      </c>
      <c r="M24" s="48">
        <v>29520</v>
      </c>
      <c r="N24" s="42">
        <v>45041</v>
      </c>
      <c r="O24" s="48">
        <v>0</v>
      </c>
      <c r="P24" s="29">
        <v>29520</v>
      </c>
      <c r="Q24" s="55">
        <f t="shared" si="0"/>
        <v>29520</v>
      </c>
      <c r="R24" s="30">
        <f>P24/F24</f>
        <v>0.3</v>
      </c>
      <c r="S24" s="30">
        <f t="shared" ref="S24:S31" si="5">G24</f>
        <v>0.15</v>
      </c>
      <c r="T24" s="29">
        <f t="shared" ref="T24:T32" si="6">Q24*S24</f>
        <v>4428</v>
      </c>
      <c r="U24" s="42">
        <v>45182</v>
      </c>
      <c r="V24" s="29" t="s">
        <v>43</v>
      </c>
      <c r="W24" s="29" t="s">
        <v>88</v>
      </c>
      <c r="X24" s="28" t="s">
        <v>91</v>
      </c>
    </row>
    <row r="25" spans="1:24" ht="14.5" x14ac:dyDescent="0.3">
      <c r="A25" s="108"/>
      <c r="B25" s="105"/>
      <c r="C25" s="111"/>
      <c r="D25" s="123"/>
      <c r="E25" s="111"/>
      <c r="F25" s="117"/>
      <c r="G25" s="120"/>
      <c r="H25" s="117"/>
      <c r="I25" s="114"/>
      <c r="J25" s="111"/>
      <c r="K25" s="9">
        <v>2</v>
      </c>
      <c r="L25" s="44">
        <v>45199</v>
      </c>
      <c r="M25" s="50">
        <v>63960</v>
      </c>
      <c r="N25" s="44"/>
      <c r="O25" s="51"/>
      <c r="P25" s="50"/>
      <c r="Q25" s="58">
        <f t="shared" si="0"/>
        <v>0</v>
      </c>
      <c r="R25" s="65"/>
      <c r="S25" s="65">
        <f t="shared" si="5"/>
        <v>0</v>
      </c>
      <c r="T25" s="50">
        <f t="shared" si="6"/>
        <v>0</v>
      </c>
      <c r="U25" s="44"/>
      <c r="V25" s="50" t="s">
        <v>43</v>
      </c>
      <c r="W25" s="50"/>
      <c r="X25" s="47"/>
    </row>
    <row r="26" spans="1:24" ht="14.5" x14ac:dyDescent="0.3">
      <c r="A26" s="109"/>
      <c r="B26" s="106"/>
      <c r="C26" s="112"/>
      <c r="D26" s="124"/>
      <c r="E26" s="112"/>
      <c r="F26" s="118"/>
      <c r="G26" s="121"/>
      <c r="H26" s="118"/>
      <c r="I26" s="115"/>
      <c r="J26" s="112"/>
      <c r="K26" s="9">
        <v>3</v>
      </c>
      <c r="L26" s="44">
        <v>45472</v>
      </c>
      <c r="M26" s="51">
        <v>4920</v>
      </c>
      <c r="N26" s="44"/>
      <c r="O26" s="51"/>
      <c r="P26" s="50"/>
      <c r="Q26" s="58">
        <f t="shared" si="0"/>
        <v>0</v>
      </c>
      <c r="R26" s="65"/>
      <c r="S26" s="65">
        <f t="shared" si="5"/>
        <v>0</v>
      </c>
      <c r="T26" s="50">
        <f t="shared" si="6"/>
        <v>0</v>
      </c>
      <c r="U26" s="44"/>
      <c r="V26" s="50" t="s">
        <v>43</v>
      </c>
      <c r="W26" s="50"/>
      <c r="X26" s="47"/>
    </row>
    <row r="27" spans="1:24" ht="14.5" x14ac:dyDescent="0.3">
      <c r="A27" s="167">
        <v>10</v>
      </c>
      <c r="B27" s="169" t="s">
        <v>39</v>
      </c>
      <c r="C27" s="170" t="s">
        <v>64</v>
      </c>
      <c r="D27" s="122" t="s">
        <v>66</v>
      </c>
      <c r="E27" s="165" t="s">
        <v>65</v>
      </c>
      <c r="F27" s="161">
        <v>760000</v>
      </c>
      <c r="G27" s="159">
        <v>0.15</v>
      </c>
      <c r="H27" s="161">
        <f>F27*G27</f>
        <v>114000</v>
      </c>
      <c r="I27" s="163">
        <v>44341</v>
      </c>
      <c r="J27" s="165" t="s">
        <v>63</v>
      </c>
      <c r="K27" s="13">
        <v>2</v>
      </c>
      <c r="L27" s="42">
        <v>44377</v>
      </c>
      <c r="M27" s="48">
        <v>494000</v>
      </c>
      <c r="N27" s="42">
        <v>45183</v>
      </c>
      <c r="O27" s="48">
        <v>228000</v>
      </c>
      <c r="P27" s="29"/>
      <c r="Q27" s="55">
        <f t="shared" si="0"/>
        <v>228000</v>
      </c>
      <c r="R27" s="30"/>
      <c r="S27" s="30">
        <f t="shared" si="5"/>
        <v>0.15</v>
      </c>
      <c r="T27" s="29">
        <f t="shared" si="6"/>
        <v>34200</v>
      </c>
      <c r="U27" s="42">
        <v>45182</v>
      </c>
      <c r="V27" s="29" t="s">
        <v>44</v>
      </c>
      <c r="W27" s="29" t="s">
        <v>88</v>
      </c>
      <c r="X27" s="28" t="s">
        <v>91</v>
      </c>
    </row>
    <row r="28" spans="1:24" ht="14.5" x14ac:dyDescent="0.3">
      <c r="A28" s="168"/>
      <c r="B28" s="164"/>
      <c r="C28" s="170"/>
      <c r="D28" s="123"/>
      <c r="E28" s="171"/>
      <c r="F28" s="162"/>
      <c r="G28" s="160"/>
      <c r="H28" s="162"/>
      <c r="I28" s="164"/>
      <c r="J28" s="166"/>
      <c r="K28" s="9">
        <v>3</v>
      </c>
      <c r="L28" s="45">
        <v>44433</v>
      </c>
      <c r="M28" s="50">
        <v>38000</v>
      </c>
      <c r="N28" s="44"/>
      <c r="O28" s="51"/>
      <c r="P28" s="50"/>
      <c r="Q28" s="58">
        <f t="shared" si="0"/>
        <v>0</v>
      </c>
      <c r="R28" s="65"/>
      <c r="S28" s="65">
        <f t="shared" si="5"/>
        <v>0</v>
      </c>
      <c r="T28" s="50">
        <f t="shared" si="6"/>
        <v>0</v>
      </c>
      <c r="U28" s="44"/>
      <c r="V28" s="50" t="s">
        <v>44</v>
      </c>
      <c r="W28" s="50"/>
      <c r="X28" s="47"/>
    </row>
    <row r="29" spans="1:24" ht="14.5" x14ac:dyDescent="0.3">
      <c r="A29" s="101">
        <v>11</v>
      </c>
      <c r="B29" s="88" t="s">
        <v>68</v>
      </c>
      <c r="C29" s="88" t="s">
        <v>67</v>
      </c>
      <c r="D29" s="90" t="s">
        <v>70</v>
      </c>
      <c r="E29" s="92" t="s">
        <v>69</v>
      </c>
      <c r="F29" s="125">
        <v>730000</v>
      </c>
      <c r="G29" s="131">
        <v>0.25</v>
      </c>
      <c r="H29" s="125">
        <f>F29*G29</f>
        <v>182500</v>
      </c>
      <c r="I29" s="98">
        <v>44393</v>
      </c>
      <c r="J29" s="92" t="s">
        <v>46</v>
      </c>
      <c r="K29" s="13">
        <v>1</v>
      </c>
      <c r="L29" s="31">
        <v>44582</v>
      </c>
      <c r="M29" s="29">
        <v>365000</v>
      </c>
      <c r="N29" s="42">
        <v>44581</v>
      </c>
      <c r="O29" s="29">
        <v>365000</v>
      </c>
      <c r="P29" s="29"/>
      <c r="Q29" s="55">
        <f t="shared" si="0"/>
        <v>365000</v>
      </c>
      <c r="R29" s="30"/>
      <c r="S29" s="30">
        <f t="shared" si="5"/>
        <v>0.25</v>
      </c>
      <c r="T29" s="29">
        <f t="shared" si="6"/>
        <v>91250</v>
      </c>
      <c r="U29" s="42">
        <v>45182</v>
      </c>
      <c r="V29" s="29" t="s">
        <v>44</v>
      </c>
      <c r="W29" s="29" t="s">
        <v>88</v>
      </c>
      <c r="X29" s="28" t="s">
        <v>91</v>
      </c>
    </row>
    <row r="30" spans="1:24" ht="14.5" x14ac:dyDescent="0.3">
      <c r="A30" s="102"/>
      <c r="B30" s="89"/>
      <c r="C30" s="89"/>
      <c r="D30" s="91"/>
      <c r="E30" s="93"/>
      <c r="F30" s="127"/>
      <c r="G30" s="133"/>
      <c r="H30" s="127"/>
      <c r="I30" s="99"/>
      <c r="J30" s="93"/>
      <c r="K30" s="13">
        <v>2</v>
      </c>
      <c r="L30" s="42">
        <v>44926</v>
      </c>
      <c r="M30" s="29">
        <v>365000</v>
      </c>
      <c r="N30" s="42">
        <v>44930</v>
      </c>
      <c r="O30" s="48">
        <v>0</v>
      </c>
      <c r="P30" s="29">
        <v>365000</v>
      </c>
      <c r="Q30" s="55">
        <f t="shared" si="0"/>
        <v>365000</v>
      </c>
      <c r="R30" s="30"/>
      <c r="S30" s="30">
        <f>G29</f>
        <v>0.25</v>
      </c>
      <c r="T30" s="29">
        <f t="shared" si="6"/>
        <v>91250</v>
      </c>
      <c r="U30" s="42">
        <v>45182</v>
      </c>
      <c r="V30" s="29" t="s">
        <v>43</v>
      </c>
      <c r="W30" s="29" t="s">
        <v>88</v>
      </c>
      <c r="X30" s="28" t="s">
        <v>91</v>
      </c>
    </row>
    <row r="31" spans="1:24" ht="26.25" customHeight="1" x14ac:dyDescent="0.3">
      <c r="A31" s="107">
        <v>12</v>
      </c>
      <c r="B31" s="104" t="s">
        <v>38</v>
      </c>
      <c r="C31" s="104" t="s">
        <v>71</v>
      </c>
      <c r="D31" s="143" t="s">
        <v>75</v>
      </c>
      <c r="E31" s="110" t="s">
        <v>52</v>
      </c>
      <c r="F31" s="116">
        <v>74900</v>
      </c>
      <c r="G31" s="119">
        <v>0.15</v>
      </c>
      <c r="H31" s="116">
        <f>F31*G31</f>
        <v>11235</v>
      </c>
      <c r="I31" s="172">
        <v>45028</v>
      </c>
      <c r="J31" s="110" t="s">
        <v>46</v>
      </c>
      <c r="K31" s="13">
        <v>1</v>
      </c>
      <c r="L31" s="42">
        <v>45291</v>
      </c>
      <c r="M31" s="29">
        <v>37450</v>
      </c>
      <c r="N31" s="42">
        <v>45245</v>
      </c>
      <c r="O31" s="48">
        <v>0</v>
      </c>
      <c r="P31" s="29">
        <v>37450</v>
      </c>
      <c r="Q31" s="55">
        <f t="shared" si="0"/>
        <v>37450</v>
      </c>
      <c r="R31" s="30">
        <f>Q31/F31</f>
        <v>0.5</v>
      </c>
      <c r="S31" s="30">
        <f t="shared" si="5"/>
        <v>0.15</v>
      </c>
      <c r="T31" s="29">
        <f t="shared" si="6"/>
        <v>5617.5</v>
      </c>
      <c r="U31" s="42">
        <v>45280</v>
      </c>
      <c r="V31" s="29" t="s">
        <v>43</v>
      </c>
      <c r="W31" s="29" t="s">
        <v>88</v>
      </c>
      <c r="X31" s="28" t="s">
        <v>121</v>
      </c>
    </row>
    <row r="32" spans="1:24" ht="22.5" customHeight="1" x14ac:dyDescent="0.3">
      <c r="A32" s="109"/>
      <c r="B32" s="106"/>
      <c r="C32" s="106"/>
      <c r="D32" s="175"/>
      <c r="E32" s="112"/>
      <c r="F32" s="118"/>
      <c r="G32" s="121"/>
      <c r="H32" s="118"/>
      <c r="I32" s="115"/>
      <c r="J32" s="112"/>
      <c r="K32" s="26">
        <v>2</v>
      </c>
      <c r="L32" s="46">
        <v>45436</v>
      </c>
      <c r="M32" s="52">
        <v>37450</v>
      </c>
      <c r="N32" s="46">
        <v>45434</v>
      </c>
      <c r="O32" s="49">
        <v>0</v>
      </c>
      <c r="P32" s="56">
        <v>37450</v>
      </c>
      <c r="Q32" s="57">
        <f>O32+P32</f>
        <v>37450</v>
      </c>
      <c r="R32" s="63">
        <v>0.5</v>
      </c>
      <c r="S32" s="63">
        <v>0.15</v>
      </c>
      <c r="T32" s="52">
        <f t="shared" si="6"/>
        <v>5617.5</v>
      </c>
      <c r="U32" s="46" t="s">
        <v>95</v>
      </c>
      <c r="V32" s="52" t="s">
        <v>43</v>
      </c>
      <c r="W32" s="46" t="s">
        <v>95</v>
      </c>
      <c r="X32" s="46" t="s">
        <v>95</v>
      </c>
    </row>
    <row r="33" spans="1:24" ht="46.5" customHeight="1" x14ac:dyDescent="0.3">
      <c r="A33" s="4">
        <v>13</v>
      </c>
      <c r="B33" s="3" t="s">
        <v>38</v>
      </c>
      <c r="C33" s="3" t="s">
        <v>72</v>
      </c>
      <c r="D33" s="70" t="s">
        <v>74</v>
      </c>
      <c r="E33" s="38" t="s">
        <v>73</v>
      </c>
      <c r="F33" s="2">
        <v>263000</v>
      </c>
      <c r="G33" s="5">
        <v>0.15</v>
      </c>
      <c r="H33" s="2">
        <f>F33*G33</f>
        <v>39450</v>
      </c>
      <c r="I33" s="8">
        <v>45029</v>
      </c>
      <c r="J33" s="38" t="s">
        <v>76</v>
      </c>
      <c r="K33" s="26">
        <v>1</v>
      </c>
      <c r="L33" s="43">
        <v>45535</v>
      </c>
      <c r="M33" s="52">
        <v>263000</v>
      </c>
      <c r="N33" s="46">
        <v>45546</v>
      </c>
      <c r="O33" s="53"/>
      <c r="P33" s="56">
        <v>263000</v>
      </c>
      <c r="Q33" s="57">
        <f t="shared" ref="Q33:Q38" si="7">O33+P33</f>
        <v>263000</v>
      </c>
      <c r="R33" s="63">
        <v>1</v>
      </c>
      <c r="S33" s="63">
        <f t="shared" ref="S33:S34" si="8">G33</f>
        <v>0.15</v>
      </c>
      <c r="T33" s="52">
        <f t="shared" ref="T33:T38" si="9">Q33*S33</f>
        <v>39450</v>
      </c>
      <c r="U33" s="46" t="s">
        <v>95</v>
      </c>
      <c r="V33" s="52" t="s">
        <v>43</v>
      </c>
      <c r="W33" s="46" t="s">
        <v>95</v>
      </c>
      <c r="X33" s="46" t="s">
        <v>95</v>
      </c>
    </row>
    <row r="34" spans="1:24" ht="14.5" x14ac:dyDescent="0.3">
      <c r="A34" s="107">
        <v>15</v>
      </c>
      <c r="B34" s="104" t="s">
        <v>38</v>
      </c>
      <c r="C34" s="104" t="s">
        <v>78</v>
      </c>
      <c r="D34" s="141" t="s">
        <v>80</v>
      </c>
      <c r="E34" s="104" t="s">
        <v>79</v>
      </c>
      <c r="F34" s="180">
        <v>915734</v>
      </c>
      <c r="G34" s="119">
        <v>0.2</v>
      </c>
      <c r="H34" s="116">
        <f>F34*G34</f>
        <v>183146.80000000002</v>
      </c>
      <c r="I34" s="172">
        <v>45169</v>
      </c>
      <c r="J34" s="110" t="s">
        <v>76</v>
      </c>
      <c r="K34" s="24">
        <v>1</v>
      </c>
      <c r="L34" s="46">
        <v>45382</v>
      </c>
      <c r="M34" s="53">
        <v>183146.8</v>
      </c>
      <c r="N34" s="46">
        <v>45406</v>
      </c>
      <c r="O34" s="53"/>
      <c r="P34" s="56">
        <v>183146.8</v>
      </c>
      <c r="Q34" s="57">
        <f t="shared" si="7"/>
        <v>183146.8</v>
      </c>
      <c r="R34" s="63">
        <v>0.2</v>
      </c>
      <c r="S34" s="63">
        <f t="shared" si="8"/>
        <v>0.2</v>
      </c>
      <c r="T34" s="52">
        <f t="shared" si="9"/>
        <v>36629.360000000001</v>
      </c>
      <c r="U34" s="46" t="s">
        <v>95</v>
      </c>
      <c r="V34" s="52" t="s">
        <v>43</v>
      </c>
      <c r="W34" s="46" t="s">
        <v>95</v>
      </c>
      <c r="X34" s="46" t="s">
        <v>95</v>
      </c>
    </row>
    <row r="35" spans="1:24" ht="14.5" x14ac:dyDescent="0.3">
      <c r="A35" s="108"/>
      <c r="B35" s="105"/>
      <c r="C35" s="105"/>
      <c r="D35" s="142"/>
      <c r="E35" s="105"/>
      <c r="F35" s="181"/>
      <c r="G35" s="120"/>
      <c r="H35" s="117"/>
      <c r="I35" s="173"/>
      <c r="J35" s="111"/>
      <c r="K35" s="24">
        <v>2</v>
      </c>
      <c r="L35" s="46">
        <v>45565</v>
      </c>
      <c r="M35" s="52">
        <v>183146.8</v>
      </c>
      <c r="N35" s="46">
        <v>45575</v>
      </c>
      <c r="O35" s="53"/>
      <c r="P35" s="56">
        <v>183146.8</v>
      </c>
      <c r="Q35" s="57">
        <f t="shared" si="7"/>
        <v>183146.8</v>
      </c>
      <c r="R35" s="63">
        <v>0.2</v>
      </c>
      <c r="S35" s="63">
        <f>G34</f>
        <v>0.2</v>
      </c>
      <c r="T35" s="52">
        <f t="shared" si="9"/>
        <v>36629.360000000001</v>
      </c>
      <c r="U35" s="46" t="s">
        <v>95</v>
      </c>
      <c r="V35" s="52" t="s">
        <v>136</v>
      </c>
      <c r="W35" s="46" t="s">
        <v>95</v>
      </c>
      <c r="X35" s="46" t="s">
        <v>95</v>
      </c>
    </row>
    <row r="36" spans="1:24" ht="14.5" x14ac:dyDescent="0.3">
      <c r="A36" s="108"/>
      <c r="B36" s="105"/>
      <c r="C36" s="105"/>
      <c r="D36" s="142"/>
      <c r="E36" s="105"/>
      <c r="F36" s="181"/>
      <c r="G36" s="120"/>
      <c r="H36" s="117"/>
      <c r="I36" s="173"/>
      <c r="J36" s="111"/>
      <c r="K36" s="10">
        <v>3</v>
      </c>
      <c r="L36" s="44">
        <v>45747</v>
      </c>
      <c r="M36" s="50">
        <v>183146.8</v>
      </c>
      <c r="N36" s="47"/>
      <c r="O36" s="47"/>
      <c r="P36" s="47"/>
      <c r="Q36" s="58">
        <f t="shared" si="7"/>
        <v>0</v>
      </c>
      <c r="R36" s="65"/>
      <c r="S36" s="65">
        <f>G34</f>
        <v>0.2</v>
      </c>
      <c r="T36" s="50">
        <f t="shared" si="9"/>
        <v>0</v>
      </c>
      <c r="U36" s="44"/>
      <c r="V36" s="50" t="s">
        <v>77</v>
      </c>
      <c r="W36" s="50"/>
      <c r="X36" s="47"/>
    </row>
    <row r="37" spans="1:24" ht="14.5" x14ac:dyDescent="0.3">
      <c r="A37" s="108"/>
      <c r="B37" s="105"/>
      <c r="C37" s="105"/>
      <c r="D37" s="142"/>
      <c r="E37" s="105"/>
      <c r="F37" s="181"/>
      <c r="G37" s="120"/>
      <c r="H37" s="117"/>
      <c r="I37" s="173"/>
      <c r="J37" s="111"/>
      <c r="K37" s="10">
        <v>4</v>
      </c>
      <c r="L37" s="44">
        <v>45930</v>
      </c>
      <c r="M37" s="50">
        <v>183146.8</v>
      </c>
      <c r="N37" s="47"/>
      <c r="O37" s="47"/>
      <c r="P37" s="47"/>
      <c r="Q37" s="58">
        <f t="shared" si="7"/>
        <v>0</v>
      </c>
      <c r="R37" s="65"/>
      <c r="S37" s="65">
        <f>G34</f>
        <v>0.2</v>
      </c>
      <c r="T37" s="50">
        <f t="shared" si="9"/>
        <v>0</v>
      </c>
      <c r="U37" s="44"/>
      <c r="V37" s="50" t="s">
        <v>77</v>
      </c>
      <c r="W37" s="50"/>
      <c r="X37" s="47"/>
    </row>
    <row r="38" spans="1:24" ht="14.5" x14ac:dyDescent="0.3">
      <c r="A38" s="109"/>
      <c r="B38" s="106"/>
      <c r="C38" s="106"/>
      <c r="D38" s="179"/>
      <c r="E38" s="106"/>
      <c r="F38" s="182"/>
      <c r="G38" s="121"/>
      <c r="H38" s="118"/>
      <c r="I38" s="174"/>
      <c r="J38" s="112"/>
      <c r="K38" s="10">
        <v>5</v>
      </c>
      <c r="L38" s="44">
        <v>46112</v>
      </c>
      <c r="M38" s="50">
        <v>183146.8</v>
      </c>
      <c r="N38" s="47"/>
      <c r="O38" s="47"/>
      <c r="P38" s="47"/>
      <c r="Q38" s="58">
        <f t="shared" si="7"/>
        <v>0</v>
      </c>
      <c r="R38" s="65"/>
      <c r="S38" s="65">
        <f>G34</f>
        <v>0.2</v>
      </c>
      <c r="T38" s="50">
        <f t="shared" si="9"/>
        <v>0</v>
      </c>
      <c r="U38" s="44"/>
      <c r="V38" s="50" t="s">
        <v>77</v>
      </c>
      <c r="W38" s="50"/>
      <c r="X38" s="47"/>
    </row>
    <row r="39" spans="1:24" x14ac:dyDescent="0.3">
      <c r="A39" s="73">
        <v>16</v>
      </c>
      <c r="B39" s="74" t="s">
        <v>38</v>
      </c>
      <c r="C39" s="74" t="s">
        <v>102</v>
      </c>
      <c r="D39" s="75" t="s">
        <v>103</v>
      </c>
      <c r="E39" s="80" t="s">
        <v>13</v>
      </c>
      <c r="F39" s="78">
        <v>366688</v>
      </c>
      <c r="G39" s="77">
        <v>0.25</v>
      </c>
      <c r="H39" s="78">
        <f>F39*G39</f>
        <v>91672</v>
      </c>
      <c r="I39" s="82">
        <v>45195</v>
      </c>
      <c r="J39" s="74" t="s">
        <v>130</v>
      </c>
      <c r="K39" s="24">
        <v>1</v>
      </c>
      <c r="L39" s="46">
        <v>45382</v>
      </c>
      <c r="M39" s="52">
        <v>238347.2</v>
      </c>
      <c r="N39" s="46">
        <v>45399</v>
      </c>
      <c r="O39" s="53">
        <v>0</v>
      </c>
      <c r="P39" s="54">
        <v>238347.2</v>
      </c>
      <c r="Q39" s="56">
        <f>O39+P39</f>
        <v>238347.2</v>
      </c>
      <c r="R39" s="66">
        <v>0.65</v>
      </c>
      <c r="S39" s="63">
        <v>0.05</v>
      </c>
      <c r="T39" s="52">
        <f>S39*Q39</f>
        <v>11917.36</v>
      </c>
      <c r="U39" s="46" t="s">
        <v>95</v>
      </c>
      <c r="V39" s="52" t="s">
        <v>43</v>
      </c>
      <c r="W39" s="46" t="s">
        <v>95</v>
      </c>
      <c r="X39" s="46" t="s">
        <v>95</v>
      </c>
    </row>
    <row r="40" spans="1:24" x14ac:dyDescent="0.3">
      <c r="A40" s="73"/>
      <c r="B40" s="74"/>
      <c r="C40" s="74"/>
      <c r="D40" s="75"/>
      <c r="E40" s="74"/>
      <c r="F40" s="78"/>
      <c r="G40" s="77"/>
      <c r="H40" s="78"/>
      <c r="I40" s="74"/>
      <c r="J40" s="74"/>
      <c r="K40" s="24">
        <v>2</v>
      </c>
      <c r="L40" s="43">
        <v>45504</v>
      </c>
      <c r="M40" s="52">
        <v>110006</v>
      </c>
      <c r="N40" s="46">
        <v>45560</v>
      </c>
      <c r="O40" s="53">
        <v>0</v>
      </c>
      <c r="P40" s="54">
        <v>110006.39999999999</v>
      </c>
      <c r="Q40" s="56">
        <f>O40+P40</f>
        <v>110006.39999999999</v>
      </c>
      <c r="R40" s="66">
        <v>0.3</v>
      </c>
      <c r="S40" s="63">
        <v>0.05</v>
      </c>
      <c r="T40" s="52">
        <f>S40*Q40</f>
        <v>5500.32</v>
      </c>
      <c r="U40" s="46" t="s">
        <v>95</v>
      </c>
      <c r="V40" s="52" t="s">
        <v>43</v>
      </c>
      <c r="W40" s="46" t="s">
        <v>95</v>
      </c>
      <c r="X40" s="46" t="s">
        <v>95</v>
      </c>
    </row>
    <row r="41" spans="1:24" x14ac:dyDescent="0.3">
      <c r="A41" s="73"/>
      <c r="B41" s="74"/>
      <c r="C41" s="74"/>
      <c r="D41" s="75"/>
      <c r="E41" s="74"/>
      <c r="F41" s="78"/>
      <c r="G41" s="77"/>
      <c r="H41" s="78"/>
      <c r="I41" s="74"/>
      <c r="J41" s="74"/>
      <c r="K41" s="10">
        <v>3</v>
      </c>
      <c r="L41" s="44">
        <v>45869</v>
      </c>
      <c r="M41" s="50">
        <v>18334</v>
      </c>
      <c r="N41" s="47"/>
      <c r="O41" s="47"/>
      <c r="P41" s="47"/>
      <c r="Q41" s="47"/>
      <c r="R41" s="67">
        <v>0.05</v>
      </c>
      <c r="S41" s="65"/>
      <c r="T41" s="47"/>
      <c r="U41" s="47"/>
      <c r="V41" s="47"/>
      <c r="W41" s="47"/>
      <c r="X41" s="47"/>
    </row>
    <row r="42" spans="1:24" ht="30" customHeight="1" x14ac:dyDescent="0.3">
      <c r="A42" s="19">
        <v>17</v>
      </c>
      <c r="B42" s="28" t="s">
        <v>38</v>
      </c>
      <c r="C42" s="28" t="s">
        <v>107</v>
      </c>
      <c r="D42" s="32" t="s">
        <v>106</v>
      </c>
      <c r="E42" s="32" t="s">
        <v>69</v>
      </c>
      <c r="F42" s="29">
        <v>730000</v>
      </c>
      <c r="G42" s="30">
        <v>0.25</v>
      </c>
      <c r="H42" s="29">
        <f>F42*G42</f>
        <v>182500</v>
      </c>
      <c r="I42" s="31">
        <v>45257</v>
      </c>
      <c r="J42" s="28" t="s">
        <v>110</v>
      </c>
      <c r="K42" s="19">
        <v>1</v>
      </c>
      <c r="L42" s="31">
        <v>45291</v>
      </c>
      <c r="M42" s="29">
        <v>730000</v>
      </c>
      <c r="N42" s="42">
        <v>45268</v>
      </c>
      <c r="O42" s="28">
        <v>730000</v>
      </c>
      <c r="P42" s="28">
        <v>0</v>
      </c>
      <c r="Q42" s="55">
        <f t="shared" ref="Q42" si="10">O42+P42</f>
        <v>730000</v>
      </c>
      <c r="R42" s="28"/>
      <c r="S42" s="30">
        <f>G42</f>
        <v>0.25</v>
      </c>
      <c r="T42" s="29">
        <f t="shared" ref="T42:T48" si="11">Q42*S42</f>
        <v>182500</v>
      </c>
      <c r="U42" s="42">
        <v>45280</v>
      </c>
      <c r="V42" s="28" t="s">
        <v>77</v>
      </c>
      <c r="W42" s="29" t="s">
        <v>88</v>
      </c>
      <c r="X42" s="28" t="s">
        <v>109</v>
      </c>
    </row>
    <row r="43" spans="1:24" ht="28" customHeight="1" x14ac:dyDescent="0.3">
      <c r="A43" s="73">
        <v>18</v>
      </c>
      <c r="B43" s="74" t="s">
        <v>135</v>
      </c>
      <c r="C43" s="74" t="s">
        <v>134</v>
      </c>
      <c r="D43" s="75" t="s">
        <v>132</v>
      </c>
      <c r="E43" s="80" t="s">
        <v>131</v>
      </c>
      <c r="F43" s="81">
        <v>299132</v>
      </c>
      <c r="G43" s="77">
        <v>0.2</v>
      </c>
      <c r="H43" s="78">
        <f>F43*G43</f>
        <v>59826.400000000001</v>
      </c>
      <c r="I43" s="79">
        <v>45266</v>
      </c>
      <c r="J43" s="74"/>
      <c r="K43" s="24">
        <v>1</v>
      </c>
      <c r="L43" s="46">
        <v>45504</v>
      </c>
      <c r="M43" s="54">
        <v>149566</v>
      </c>
      <c r="N43" s="46">
        <v>45496</v>
      </c>
      <c r="O43" s="53">
        <v>0</v>
      </c>
      <c r="P43" s="54">
        <v>149566</v>
      </c>
      <c r="Q43" s="56">
        <f t="shared" ref="Q43:Q48" si="12">O43+P43</f>
        <v>149566</v>
      </c>
      <c r="R43" s="63">
        <v>0.5</v>
      </c>
      <c r="S43" s="63">
        <v>0.2</v>
      </c>
      <c r="T43" s="52">
        <f t="shared" si="11"/>
        <v>29913.200000000001</v>
      </c>
      <c r="U43" s="46" t="s">
        <v>95</v>
      </c>
      <c r="V43" s="52" t="s">
        <v>43</v>
      </c>
      <c r="W43" s="46" t="s">
        <v>95</v>
      </c>
      <c r="X43" s="46" t="s">
        <v>125</v>
      </c>
    </row>
    <row r="44" spans="1:24" x14ac:dyDescent="0.3">
      <c r="A44" s="73"/>
      <c r="B44" s="74"/>
      <c r="C44" s="74"/>
      <c r="D44" s="75"/>
      <c r="E44" s="80"/>
      <c r="F44" s="81"/>
      <c r="G44" s="77"/>
      <c r="H44" s="78"/>
      <c r="I44" s="79"/>
      <c r="J44" s="74"/>
      <c r="K44" s="24">
        <v>2</v>
      </c>
      <c r="L44" s="46">
        <v>45688</v>
      </c>
      <c r="M44" s="54">
        <v>149566</v>
      </c>
      <c r="N44" s="46">
        <v>45649</v>
      </c>
      <c r="O44" s="53">
        <v>0</v>
      </c>
      <c r="P44" s="54">
        <v>149566</v>
      </c>
      <c r="Q44" s="56">
        <f t="shared" si="12"/>
        <v>149566</v>
      </c>
      <c r="R44" s="63">
        <v>0.5</v>
      </c>
      <c r="S44" s="63">
        <v>0.2</v>
      </c>
      <c r="T44" s="52">
        <f t="shared" si="11"/>
        <v>29913.200000000001</v>
      </c>
      <c r="U44" s="53"/>
      <c r="V44" s="53"/>
      <c r="W44" s="53"/>
      <c r="X44" s="53"/>
    </row>
    <row r="45" spans="1:24" x14ac:dyDescent="0.3">
      <c r="A45" s="73">
        <v>19</v>
      </c>
      <c r="B45" s="74" t="s">
        <v>38</v>
      </c>
      <c r="C45" s="74" t="s">
        <v>105</v>
      </c>
      <c r="D45" s="75" t="s">
        <v>104</v>
      </c>
      <c r="E45" s="80" t="s">
        <v>16</v>
      </c>
      <c r="F45" s="78">
        <v>268800</v>
      </c>
      <c r="G45" s="77">
        <v>0.2</v>
      </c>
      <c r="H45" s="78">
        <f>F45*G45</f>
        <v>53760</v>
      </c>
      <c r="I45" s="82">
        <v>45195</v>
      </c>
      <c r="J45" s="74"/>
      <c r="K45" s="24">
        <v>1</v>
      </c>
      <c r="L45" s="46">
        <v>45412</v>
      </c>
      <c r="M45" s="52">
        <v>134400</v>
      </c>
      <c r="N45" s="46">
        <v>45447</v>
      </c>
      <c r="O45" s="53">
        <v>0</v>
      </c>
      <c r="P45" s="54">
        <v>134400</v>
      </c>
      <c r="Q45" s="56">
        <f t="shared" si="12"/>
        <v>134400</v>
      </c>
      <c r="R45" s="63">
        <v>0.5</v>
      </c>
      <c r="S45" s="63">
        <v>0.2</v>
      </c>
      <c r="T45" s="52">
        <f t="shared" si="11"/>
        <v>26880</v>
      </c>
      <c r="U45" s="46" t="s">
        <v>95</v>
      </c>
      <c r="V45" s="52" t="s">
        <v>43</v>
      </c>
      <c r="W45" s="46" t="s">
        <v>95</v>
      </c>
      <c r="X45" s="46" t="s">
        <v>95</v>
      </c>
    </row>
    <row r="46" spans="1:24" x14ac:dyDescent="0.3">
      <c r="A46" s="73"/>
      <c r="B46" s="74"/>
      <c r="C46" s="74"/>
      <c r="D46" s="75"/>
      <c r="E46" s="74"/>
      <c r="F46" s="78"/>
      <c r="G46" s="77"/>
      <c r="H46" s="78"/>
      <c r="I46" s="74"/>
      <c r="J46" s="74"/>
      <c r="K46" s="24">
        <v>2</v>
      </c>
      <c r="L46" s="43">
        <v>45596</v>
      </c>
      <c r="M46" s="52">
        <v>134400</v>
      </c>
      <c r="N46" s="46">
        <v>45617</v>
      </c>
      <c r="O46" s="53">
        <v>0</v>
      </c>
      <c r="P46" s="54">
        <v>134400</v>
      </c>
      <c r="Q46" s="56">
        <f t="shared" si="12"/>
        <v>134400</v>
      </c>
      <c r="R46" s="63">
        <v>0.5</v>
      </c>
      <c r="S46" s="63">
        <v>0.2</v>
      </c>
      <c r="T46" s="52">
        <f t="shared" si="11"/>
        <v>26880</v>
      </c>
      <c r="U46" s="46" t="s">
        <v>95</v>
      </c>
      <c r="V46" s="52" t="s">
        <v>43</v>
      </c>
      <c r="W46" s="46" t="s">
        <v>95</v>
      </c>
      <c r="X46" s="46" t="s">
        <v>95</v>
      </c>
    </row>
    <row r="47" spans="1:24" x14ac:dyDescent="0.3">
      <c r="A47" s="73">
        <v>20</v>
      </c>
      <c r="B47" s="74" t="s">
        <v>135</v>
      </c>
      <c r="C47" s="74" t="s">
        <v>139</v>
      </c>
      <c r="D47" s="75" t="s">
        <v>137</v>
      </c>
      <c r="E47" s="74" t="s">
        <v>138</v>
      </c>
      <c r="F47" s="76">
        <v>726000</v>
      </c>
      <c r="G47" s="77">
        <v>0.25</v>
      </c>
      <c r="H47" s="78">
        <f>F47*G47</f>
        <v>181500</v>
      </c>
      <c r="I47" s="79">
        <v>45355</v>
      </c>
      <c r="J47" s="74"/>
      <c r="K47" s="24">
        <v>1</v>
      </c>
      <c r="L47" s="46">
        <v>45382</v>
      </c>
      <c r="M47" s="54">
        <v>363000</v>
      </c>
      <c r="N47" s="46">
        <v>45586</v>
      </c>
      <c r="O47" s="53">
        <v>0</v>
      </c>
      <c r="P47" s="54">
        <v>363000</v>
      </c>
      <c r="Q47" s="56">
        <f t="shared" si="12"/>
        <v>363000</v>
      </c>
      <c r="R47" s="63">
        <v>0.5</v>
      </c>
      <c r="S47" s="63">
        <v>0.25</v>
      </c>
      <c r="T47" s="52">
        <f t="shared" si="11"/>
        <v>90750</v>
      </c>
      <c r="U47" s="46" t="s">
        <v>95</v>
      </c>
      <c r="V47" s="52" t="s">
        <v>43</v>
      </c>
      <c r="W47" s="46" t="s">
        <v>95</v>
      </c>
      <c r="X47" s="46" t="s">
        <v>95</v>
      </c>
    </row>
    <row r="48" spans="1:24" x14ac:dyDescent="0.3">
      <c r="A48" s="73"/>
      <c r="B48" s="74"/>
      <c r="C48" s="74"/>
      <c r="D48" s="75"/>
      <c r="E48" s="74"/>
      <c r="F48" s="74"/>
      <c r="G48" s="77"/>
      <c r="H48" s="78"/>
      <c r="I48" s="74"/>
      <c r="J48" s="74"/>
      <c r="K48" s="24">
        <v>2</v>
      </c>
      <c r="L48" s="46">
        <v>45657</v>
      </c>
      <c r="M48" s="54">
        <v>363000</v>
      </c>
      <c r="N48" s="46">
        <v>45655</v>
      </c>
      <c r="O48" s="53">
        <v>0</v>
      </c>
      <c r="P48" s="54">
        <v>363000</v>
      </c>
      <c r="Q48" s="56">
        <f t="shared" si="12"/>
        <v>363000</v>
      </c>
      <c r="R48" s="63">
        <v>0.5</v>
      </c>
      <c r="S48" s="63">
        <v>0.25</v>
      </c>
      <c r="T48" s="52">
        <f t="shared" si="11"/>
        <v>90750</v>
      </c>
      <c r="U48" s="46" t="s">
        <v>95</v>
      </c>
      <c r="V48" s="52" t="s">
        <v>43</v>
      </c>
      <c r="W48" s="46" t="s">
        <v>95</v>
      </c>
      <c r="X48" s="46" t="s">
        <v>95</v>
      </c>
    </row>
    <row r="49" spans="1:8" x14ac:dyDescent="0.3">
      <c r="G49" s="12"/>
    </row>
    <row r="50" spans="1:8" x14ac:dyDescent="0.3">
      <c r="G50" s="12"/>
    </row>
    <row r="51" spans="1:8" x14ac:dyDescent="0.3">
      <c r="G51" s="12"/>
    </row>
    <row r="52" spans="1:8" x14ac:dyDescent="0.3">
      <c r="G52" s="12"/>
    </row>
    <row r="53" spans="1:8" x14ac:dyDescent="0.3">
      <c r="G53" s="12"/>
    </row>
    <row r="54" spans="1:8" x14ac:dyDescent="0.3">
      <c r="G54" s="12"/>
    </row>
    <row r="55" spans="1:8" x14ac:dyDescent="0.3">
      <c r="G55" s="12"/>
    </row>
    <row r="56" spans="1:8" x14ac:dyDescent="0.3">
      <c r="G56" s="12"/>
    </row>
    <row r="57" spans="1:8" x14ac:dyDescent="0.3">
      <c r="G57" s="12"/>
    </row>
    <row r="58" spans="1:8" x14ac:dyDescent="0.3">
      <c r="G58" s="12"/>
    </row>
    <row r="59" spans="1:8" x14ac:dyDescent="0.3">
      <c r="G59" s="12"/>
    </row>
    <row r="60" spans="1:8" x14ac:dyDescent="0.3">
      <c r="A60" s="84" t="s">
        <v>82</v>
      </c>
      <c r="B60" s="84"/>
      <c r="C60" s="84"/>
      <c r="D60" s="84"/>
      <c r="E60" s="84"/>
      <c r="F60" s="84"/>
      <c r="G60" s="84"/>
      <c r="H60" s="84"/>
    </row>
    <row r="61" spans="1:8" x14ac:dyDescent="0.3">
      <c r="A61" s="1" t="s">
        <v>4</v>
      </c>
      <c r="B61" s="1" t="s">
        <v>93</v>
      </c>
      <c r="C61" s="35" t="s">
        <v>83</v>
      </c>
      <c r="D61" s="35" t="s">
        <v>84</v>
      </c>
      <c r="E61" s="35" t="s">
        <v>85</v>
      </c>
      <c r="F61" s="35" t="s">
        <v>86</v>
      </c>
      <c r="G61" s="36" t="s">
        <v>87</v>
      </c>
      <c r="H61" s="35" t="s">
        <v>92</v>
      </c>
    </row>
    <row r="62" spans="1:8" x14ac:dyDescent="0.3">
      <c r="A62" s="177">
        <v>1</v>
      </c>
      <c r="B62" s="176" t="s">
        <v>122</v>
      </c>
      <c r="C62" s="83" t="s">
        <v>91</v>
      </c>
      <c r="D62" s="39" t="s">
        <v>43</v>
      </c>
      <c r="E62" s="40">
        <f>T7+T12+T13+T14+T15+T19+T21+T23+T24+T30</f>
        <v>690406.32000000007</v>
      </c>
      <c r="F62" s="178">
        <f>E62+E63</f>
        <v>915072.32000000007</v>
      </c>
      <c r="G62" s="83">
        <v>915000</v>
      </c>
      <c r="H62" s="83" t="s">
        <v>91</v>
      </c>
    </row>
    <row r="63" spans="1:8" x14ac:dyDescent="0.3">
      <c r="A63" s="177"/>
      <c r="B63" s="176"/>
      <c r="C63" s="83"/>
      <c r="D63" s="39" t="s">
        <v>44</v>
      </c>
      <c r="E63" s="40">
        <f>T9+T10+T11+T27+T29</f>
        <v>224666</v>
      </c>
      <c r="F63" s="83"/>
      <c r="G63" s="83"/>
      <c r="H63" s="83"/>
    </row>
    <row r="64" spans="1:8" ht="18.5" customHeight="1" x14ac:dyDescent="0.3">
      <c r="A64" s="19">
        <v>2</v>
      </c>
      <c r="B64" s="28" t="s">
        <v>123</v>
      </c>
      <c r="C64" s="28" t="s">
        <v>109</v>
      </c>
      <c r="D64" s="28" t="s">
        <v>43</v>
      </c>
      <c r="E64" s="28"/>
      <c r="F64" s="29">
        <f>T8+T16+T18+T31+T20+T42</f>
        <v>377523.7</v>
      </c>
      <c r="G64" s="28">
        <v>377520</v>
      </c>
      <c r="H64" s="28" t="s">
        <v>109</v>
      </c>
    </row>
    <row r="65" spans="1:8" x14ac:dyDescent="0.3">
      <c r="A65" s="24">
        <v>3</v>
      </c>
      <c r="B65" s="53" t="s">
        <v>124</v>
      </c>
      <c r="C65" s="53" t="s">
        <v>141</v>
      </c>
      <c r="D65" s="53" t="s">
        <v>136</v>
      </c>
      <c r="E65" s="52">
        <f>T17+T32+T33+T34+T35+T39+T40+T43+T44+T47+T48+T45+T46</f>
        <v>451530.30000000005</v>
      </c>
      <c r="F65" s="52">
        <f>E65</f>
        <v>451530.30000000005</v>
      </c>
      <c r="G65" s="53"/>
      <c r="H65" s="53"/>
    </row>
    <row r="66" spans="1:8" x14ac:dyDescent="0.3">
      <c r="C66" s="6"/>
    </row>
  </sheetData>
  <mergeCells count="152">
    <mergeCell ref="G62:G63"/>
    <mergeCell ref="G34:G38"/>
    <mergeCell ref="H34:H38"/>
    <mergeCell ref="I34:I38"/>
    <mergeCell ref="J34:J38"/>
    <mergeCell ref="J29:J30"/>
    <mergeCell ref="A31:A32"/>
    <mergeCell ref="B31:B32"/>
    <mergeCell ref="C31:C32"/>
    <mergeCell ref="D31:D32"/>
    <mergeCell ref="B62:B63"/>
    <mergeCell ref="C62:C63"/>
    <mergeCell ref="A62:A63"/>
    <mergeCell ref="F62:F63"/>
    <mergeCell ref="B34:B38"/>
    <mergeCell ref="A34:A38"/>
    <mergeCell ref="C34:C38"/>
    <mergeCell ref="D34:D38"/>
    <mergeCell ref="E34:E38"/>
    <mergeCell ref="F34:F38"/>
    <mergeCell ref="E31:E32"/>
    <mergeCell ref="F31:F32"/>
    <mergeCell ref="G31:G32"/>
    <mergeCell ref="H31:H32"/>
    <mergeCell ref="I31:I32"/>
    <mergeCell ref="J31:J32"/>
    <mergeCell ref="A29:A30"/>
    <mergeCell ref="F29:F30"/>
    <mergeCell ref="G29:G30"/>
    <mergeCell ref="H29:H30"/>
    <mergeCell ref="I29:I30"/>
    <mergeCell ref="C29:C30"/>
    <mergeCell ref="D29:D30"/>
    <mergeCell ref="E29:E30"/>
    <mergeCell ref="B29:B30"/>
    <mergeCell ref="G27:G28"/>
    <mergeCell ref="H27:H28"/>
    <mergeCell ref="I27:I28"/>
    <mergeCell ref="J27:J28"/>
    <mergeCell ref="A27:A28"/>
    <mergeCell ref="B27:B28"/>
    <mergeCell ref="C27:C28"/>
    <mergeCell ref="E27:E28"/>
    <mergeCell ref="D27:D28"/>
    <mergeCell ref="F27:F28"/>
    <mergeCell ref="J19:J20"/>
    <mergeCell ref="E19:E20"/>
    <mergeCell ref="F19:F20"/>
    <mergeCell ref="G19:G20"/>
    <mergeCell ref="H19:H20"/>
    <mergeCell ref="E15:E17"/>
    <mergeCell ref="F15:F17"/>
    <mergeCell ref="G15:G17"/>
    <mergeCell ref="H15:H17"/>
    <mergeCell ref="I15:I17"/>
    <mergeCell ref="B19:B20"/>
    <mergeCell ref="A19:A20"/>
    <mergeCell ref="D15:D17"/>
    <mergeCell ref="C15:C17"/>
    <mergeCell ref="B15:B17"/>
    <mergeCell ref="A15:A17"/>
    <mergeCell ref="C19:C20"/>
    <mergeCell ref="D19:D20"/>
    <mergeCell ref="I19:I20"/>
    <mergeCell ref="D24:D26"/>
    <mergeCell ref="C24:C26"/>
    <mergeCell ref="F12:F14"/>
    <mergeCell ref="J7:J8"/>
    <mergeCell ref="A7:A8"/>
    <mergeCell ref="I9:I11"/>
    <mergeCell ref="H9:H11"/>
    <mergeCell ref="G9:G11"/>
    <mergeCell ref="F9:F11"/>
    <mergeCell ref="E9:E11"/>
    <mergeCell ref="G12:G14"/>
    <mergeCell ref="H12:H14"/>
    <mergeCell ref="I12:I14"/>
    <mergeCell ref="J12:J14"/>
    <mergeCell ref="B9:B11"/>
    <mergeCell ref="C12:C14"/>
    <mergeCell ref="A12:A14"/>
    <mergeCell ref="B12:B14"/>
    <mergeCell ref="D12:D14"/>
    <mergeCell ref="D9:D11"/>
    <mergeCell ref="C9:C11"/>
    <mergeCell ref="A9:A11"/>
    <mergeCell ref="J9:J11"/>
    <mergeCell ref="J15:J17"/>
    <mergeCell ref="H62:H63"/>
    <mergeCell ref="A60:H60"/>
    <mergeCell ref="A4:X4"/>
    <mergeCell ref="K5:R5"/>
    <mergeCell ref="A5:J5"/>
    <mergeCell ref="C7:C8"/>
    <mergeCell ref="D7:D8"/>
    <mergeCell ref="E7:E8"/>
    <mergeCell ref="F7:F8"/>
    <mergeCell ref="G7:G8"/>
    <mergeCell ref="H7:H8"/>
    <mergeCell ref="I7:I8"/>
    <mergeCell ref="S5:X5"/>
    <mergeCell ref="B7:B8"/>
    <mergeCell ref="A21:A22"/>
    <mergeCell ref="E12:E14"/>
    <mergeCell ref="B24:B26"/>
    <mergeCell ref="A24:A26"/>
    <mergeCell ref="J24:J26"/>
    <mergeCell ref="I24:I26"/>
    <mergeCell ref="H24:H26"/>
    <mergeCell ref="G24:G26"/>
    <mergeCell ref="F24:F26"/>
    <mergeCell ref="E24:E26"/>
    <mergeCell ref="J39:J41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J45:J46"/>
    <mergeCell ref="D39:D41"/>
    <mergeCell ref="C39:C41"/>
    <mergeCell ref="B39:B41"/>
    <mergeCell ref="A39:A41"/>
    <mergeCell ref="E39:E41"/>
    <mergeCell ref="G39:G41"/>
    <mergeCell ref="F39:F41"/>
    <mergeCell ref="H39:H41"/>
    <mergeCell ref="I39:I41"/>
    <mergeCell ref="A47:A48"/>
    <mergeCell ref="J43:J44"/>
    <mergeCell ref="D47:D48"/>
    <mergeCell ref="B47:B48"/>
    <mergeCell ref="C47:C48"/>
    <mergeCell ref="E47:E48"/>
    <mergeCell ref="F47:F48"/>
    <mergeCell ref="G47:G48"/>
    <mergeCell ref="H47:H48"/>
    <mergeCell ref="I47:I48"/>
    <mergeCell ref="J47:J48"/>
    <mergeCell ref="B43:B44"/>
    <mergeCell ref="A43:A44"/>
    <mergeCell ref="C43:C44"/>
    <mergeCell ref="D43:D44"/>
    <mergeCell ref="E43:E44"/>
    <mergeCell ref="F43:F44"/>
    <mergeCell ref="G43:G44"/>
    <mergeCell ref="H43:H44"/>
    <mergeCell ref="I43:I44"/>
  </mergeCells>
  <phoneticPr fontId="1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1B602-5194-4573-949C-A5D375B2A0AF}">
  <dimension ref="A2:N135"/>
  <sheetViews>
    <sheetView topLeftCell="A76" workbookViewId="0">
      <selection activeCell="P95" sqref="P95"/>
    </sheetView>
  </sheetViews>
  <sheetFormatPr defaultRowHeight="14" x14ac:dyDescent="0.3"/>
  <cols>
    <col min="1" max="1" width="9.33203125" bestFit="1" customWidth="1"/>
  </cols>
  <sheetData>
    <row r="2" spans="1:1" x14ac:dyDescent="0.3">
      <c r="A2" t="s">
        <v>99</v>
      </c>
    </row>
    <row r="20" spans="1:1" x14ac:dyDescent="0.3">
      <c r="A20" t="s">
        <v>100</v>
      </c>
    </row>
    <row r="39" spans="1:1" x14ac:dyDescent="0.3">
      <c r="A39" s="27" t="s">
        <v>126</v>
      </c>
    </row>
    <row r="57" spans="1:1" x14ac:dyDescent="0.3">
      <c r="A57" t="s">
        <v>127</v>
      </c>
    </row>
    <row r="76" spans="1:1" x14ac:dyDescent="0.3">
      <c r="A76" t="s">
        <v>128</v>
      </c>
    </row>
    <row r="95" spans="14:14" x14ac:dyDescent="0.3">
      <c r="N95">
        <v>110006.39999999999</v>
      </c>
    </row>
    <row r="98" spans="1:5" x14ac:dyDescent="0.3">
      <c r="E98" s="37" t="s">
        <v>129</v>
      </c>
    </row>
    <row r="99" spans="1:5" x14ac:dyDescent="0.3">
      <c r="A99" t="s">
        <v>133</v>
      </c>
    </row>
    <row r="120" spans="1:1" x14ac:dyDescent="0.3">
      <c r="A120" t="s">
        <v>105</v>
      </c>
    </row>
    <row r="135" spans="1:1" x14ac:dyDescent="0.3">
      <c r="A135" t="s">
        <v>140</v>
      </c>
    </row>
  </sheetData>
  <phoneticPr fontId="1" type="noConversion"/>
  <hyperlinks>
    <hyperlink ref="A39" r:id="rId1" display="javascript:OpenMaximizedWindow(false, '%E6%9F%A5%E7%9C%8B%E5%90%88%E5%90%8C', 'Service.CRM.CustomizedWCFUI.ServiceFactory.WorkFlow.ViewWorkFlow.LoadDataGrid.aspx?WorkFlowGUID=bb995d0b-c8cc-4d03-b9f4-5634f291a9fc&amp;IsFirstWorkFlowStep=False&amp;WorkFlowStep=&amp;VerifyCode=a6dd6dd1b0f14bf42cd9274d308ba385%27)" xr:uid="{4434FBBA-2612-4EF9-878A-60B9C909950B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A038B-300F-4A59-A880-CA8CB824DD1C}">
  <dimension ref="A11:A120"/>
  <sheetViews>
    <sheetView topLeftCell="A73" workbookViewId="0">
      <selection activeCell="P104" sqref="P104"/>
    </sheetView>
  </sheetViews>
  <sheetFormatPr defaultRowHeight="14" x14ac:dyDescent="0.3"/>
  <cols>
    <col min="1" max="1" width="11.08203125" customWidth="1"/>
  </cols>
  <sheetData>
    <row r="11" spans="1:1" x14ac:dyDescent="0.3">
      <c r="A11" s="25" t="s">
        <v>98</v>
      </c>
    </row>
    <row r="32" spans="1:1" x14ac:dyDescent="0.3">
      <c r="A32" s="27" t="s">
        <v>99</v>
      </c>
    </row>
    <row r="53" spans="1:1" x14ac:dyDescent="0.3">
      <c r="A53" t="s">
        <v>97</v>
      </c>
    </row>
    <row r="76" spans="1:1" x14ac:dyDescent="0.3">
      <c r="A76" t="s">
        <v>101</v>
      </c>
    </row>
    <row r="98" spans="1:1" x14ac:dyDescent="0.3">
      <c r="A98" s="27" t="s">
        <v>100</v>
      </c>
    </row>
    <row r="120" spans="1:1" x14ac:dyDescent="0.3">
      <c r="A120" t="s">
        <v>107</v>
      </c>
    </row>
  </sheetData>
  <phoneticPr fontId="1" type="noConversion"/>
  <hyperlinks>
    <hyperlink ref="A11" r:id="rId1" display="javascript:OpenMaximizedWindow(false, '%E6%9F%A5%E7%9C%8B%E5%90%88%E5%90%8C', 'Service.CRM.CustomizedWCFUI.ServiceFactory.WorkFlow.ViewWorkFlow.LoadDataGrid.aspx?WorkFlowGUID=abfd9fe1-4f10-4b63-b05d-1c1f58770bc5&amp;IsFirstWorkFlowStep=False&amp;WorkFlowStep=&amp;VerifyCode=1b6261e76bcccb9afc58687118700d21%27)" xr:uid="{084B3E26-39B5-4E96-9AB4-ECFC2D0264F5}"/>
    <hyperlink ref="A32" r:id="rId2" display="javascript:OpenMaximizedWindow(false, '%E6%9F%A5%E7%9C%8B%E5%90%88%E5%90%8C', 'Service.CRM.CustomizedWCFUI.ServiceFactory.WorkFlow.ViewWorkFlow.LoadDataGrid.aspx?WorkFlowGUID=dc05c493-fecf-431a-95ca-ccf6457e5267&amp;IsFirstWorkFlowStep=False&amp;WorkFlowStep=&amp;VerifyCode=d2f0ee27c28b447d404531103e886f1a%27)" xr:uid="{4218FCD3-9AD4-4044-85DB-EC4CB6006931}"/>
    <hyperlink ref="A98" r:id="rId3" display="javascript:OpenMaximizedWindow(false, '%E6%9F%A5%E7%9C%8B%E5%90%88%E5%90%8C', 'Service.CRM.CustomizedWCFUI.ServiceFactory.WorkFlow.ViewWorkFlow.LoadDataGrid.aspx?WorkFlowGUID=406809d7-8d2f-4a8c-b6b7-25d8dd5d58af&amp;IsFirstWorkFlowStep=False&amp;WorkFlowStep=&amp;VerifyCode=2088d945187d9aa9d6cceee9b4025fe3%27)" xr:uid="{CDF65FB7-8341-49AA-9619-C9CADFAD61E5}"/>
  </hyperlinks>
  <pageMargins left="0.7" right="0.7" top="0.75" bottom="0.75" header="0.3" footer="0.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4D2C4-7393-4128-938C-87018E104804}">
  <dimension ref="A1:O415"/>
  <sheetViews>
    <sheetView topLeftCell="A251" zoomScale="70" zoomScaleNormal="70" workbookViewId="0">
      <selection activeCell="S282" sqref="S282"/>
    </sheetView>
  </sheetViews>
  <sheetFormatPr defaultRowHeight="14" x14ac:dyDescent="0.3"/>
  <sheetData>
    <row r="1" spans="1:15" x14ac:dyDescent="0.3">
      <c r="A1" t="s">
        <v>4</v>
      </c>
    </row>
    <row r="2" spans="1:15" x14ac:dyDescent="0.3">
      <c r="A2" s="73">
        <v>1</v>
      </c>
      <c r="B2" s="73" t="s">
        <v>6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x14ac:dyDescent="0.3">
      <c r="A3" s="73"/>
      <c r="B3" s="73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15" x14ac:dyDescent="0.3">
      <c r="A4" s="73"/>
      <c r="B4" s="73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15" x14ac:dyDescent="0.3">
      <c r="A5" s="73"/>
      <c r="B5" s="73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15" x14ac:dyDescent="0.3">
      <c r="A6" s="73"/>
      <c r="B6" s="73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15" x14ac:dyDescent="0.3">
      <c r="A7" s="73"/>
      <c r="B7" s="73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15" x14ac:dyDescent="0.3">
      <c r="A8" s="73"/>
      <c r="B8" s="73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</row>
    <row r="9" spans="1:15" x14ac:dyDescent="0.3">
      <c r="A9" s="73"/>
      <c r="B9" s="73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5" x14ac:dyDescent="0.3">
      <c r="A10" s="73"/>
      <c r="B10" s="73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15" x14ac:dyDescent="0.3">
      <c r="A11" s="73"/>
      <c r="B11" s="73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5" x14ac:dyDescent="0.3">
      <c r="A12" s="73"/>
      <c r="B12" s="73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5" x14ac:dyDescent="0.3">
      <c r="A13" s="73"/>
      <c r="B13" s="73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</row>
    <row r="14" spans="1:15" x14ac:dyDescent="0.3">
      <c r="A14" s="73"/>
      <c r="B14" s="73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</row>
    <row r="15" spans="1:15" x14ac:dyDescent="0.3">
      <c r="A15" s="73"/>
      <c r="B15" s="73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</row>
    <row r="16" spans="1:15" x14ac:dyDescent="0.3">
      <c r="A16" s="73"/>
      <c r="B16" s="73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</row>
    <row r="17" spans="1:15" x14ac:dyDescent="0.3">
      <c r="A17" s="73"/>
      <c r="B17" s="73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</row>
    <row r="18" spans="1:15" x14ac:dyDescent="0.3">
      <c r="A18" s="73"/>
      <c r="B18" s="73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x14ac:dyDescent="0.3">
      <c r="A19" s="73"/>
      <c r="B19" s="73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</row>
    <row r="20" spans="1:15" x14ac:dyDescent="0.3">
      <c r="A20" s="73"/>
      <c r="B20" s="73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</row>
    <row r="21" spans="1:15" x14ac:dyDescent="0.3">
      <c r="A21" s="73"/>
      <c r="B21" s="73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15" x14ac:dyDescent="0.3">
      <c r="A22" s="73"/>
      <c r="B22" s="73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</row>
    <row r="23" spans="1:15" x14ac:dyDescent="0.3">
      <c r="A23" s="73"/>
      <c r="B23" s="73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</row>
    <row r="24" spans="1:15" x14ac:dyDescent="0.3">
      <c r="A24" s="73">
        <v>2</v>
      </c>
      <c r="B24" s="73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x14ac:dyDescent="0.3">
      <c r="A25" s="73"/>
      <c r="B25" s="73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73"/>
      <c r="B26" s="73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</row>
    <row r="27" spans="1:15" x14ac:dyDescent="0.3">
      <c r="A27" s="73"/>
      <c r="B27" s="73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</row>
    <row r="28" spans="1:15" x14ac:dyDescent="0.3">
      <c r="A28" s="73"/>
      <c r="B28" s="73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</row>
    <row r="29" spans="1:15" x14ac:dyDescent="0.3">
      <c r="A29" s="73"/>
      <c r="B29" s="73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</row>
    <row r="30" spans="1:15" x14ac:dyDescent="0.3">
      <c r="A30" s="73"/>
      <c r="B30" s="73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</row>
    <row r="31" spans="1:15" x14ac:dyDescent="0.3">
      <c r="A31" s="73"/>
      <c r="B31" s="73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</row>
    <row r="32" spans="1:15" x14ac:dyDescent="0.3">
      <c r="A32" s="73"/>
      <c r="B32" s="73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</row>
    <row r="33" spans="1:15" x14ac:dyDescent="0.3">
      <c r="A33" s="73"/>
      <c r="B33" s="73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</row>
    <row r="34" spans="1:15" x14ac:dyDescent="0.3">
      <c r="A34" s="73"/>
      <c r="B34" s="73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1:15" x14ac:dyDescent="0.3">
      <c r="A35" s="73"/>
      <c r="B35" s="73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</row>
    <row r="36" spans="1:15" x14ac:dyDescent="0.3">
      <c r="A36" s="73"/>
      <c r="B36" s="73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5" x14ac:dyDescent="0.3">
      <c r="A37" s="73"/>
      <c r="B37" s="73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</row>
    <row r="38" spans="1:15" x14ac:dyDescent="0.3">
      <c r="A38" s="73"/>
      <c r="B38" s="73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1:15" x14ac:dyDescent="0.3">
      <c r="A39" s="73"/>
      <c r="B39" s="73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</row>
    <row r="40" spans="1:15" x14ac:dyDescent="0.3">
      <c r="A40" s="73"/>
      <c r="B40" s="73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</row>
    <row r="41" spans="1:15" x14ac:dyDescent="0.3">
      <c r="A41" s="73"/>
      <c r="B41" s="73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</row>
    <row r="42" spans="1:15" x14ac:dyDescent="0.3">
      <c r="A42" s="73"/>
      <c r="B42" s="73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</row>
    <row r="43" spans="1:15" x14ac:dyDescent="0.3">
      <c r="A43" s="73"/>
      <c r="B43" s="73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</row>
    <row r="44" spans="1:15" x14ac:dyDescent="0.3">
      <c r="A44" s="73"/>
      <c r="B44" s="73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5" x14ac:dyDescent="0.3">
      <c r="A45" s="73"/>
      <c r="B45" s="73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</row>
    <row r="46" spans="1:15" x14ac:dyDescent="0.3">
      <c r="A46" s="73"/>
      <c r="B46" s="73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</row>
    <row r="47" spans="1:15" x14ac:dyDescent="0.3">
      <c r="A47" s="73"/>
      <c r="B47" s="73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</row>
    <row r="48" spans="1:15" x14ac:dyDescent="0.3">
      <c r="A48" s="73"/>
      <c r="B48" s="73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49" spans="1:15" x14ac:dyDescent="0.3">
      <c r="A49" s="73"/>
      <c r="B49" s="73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</row>
    <row r="50" spans="1:15" x14ac:dyDescent="0.3">
      <c r="A50" s="73"/>
      <c r="B50" s="73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</row>
    <row r="51" spans="1:15" x14ac:dyDescent="0.3">
      <c r="A51" s="73"/>
      <c r="B51" s="73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</row>
    <row r="52" spans="1:15" x14ac:dyDescent="0.3">
      <c r="A52" s="73"/>
      <c r="B52" s="73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</row>
    <row r="53" spans="1:15" x14ac:dyDescent="0.3">
      <c r="A53" s="73"/>
      <c r="B53" s="73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</row>
    <row r="54" spans="1:15" x14ac:dyDescent="0.3">
      <c r="A54" s="73"/>
      <c r="B54" s="73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</row>
    <row r="55" spans="1:15" x14ac:dyDescent="0.3">
      <c r="A55" s="73"/>
      <c r="B55" s="73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</row>
    <row r="56" spans="1:15" x14ac:dyDescent="0.3">
      <c r="A56" s="73"/>
      <c r="B56" s="73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</row>
    <row r="57" spans="1:15" x14ac:dyDescent="0.3">
      <c r="A57" s="73"/>
      <c r="B57" s="73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</row>
    <row r="58" spans="1:15" x14ac:dyDescent="0.3">
      <c r="A58" s="73"/>
      <c r="B58" s="73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</row>
    <row r="59" spans="1:15" x14ac:dyDescent="0.3">
      <c r="A59" s="73"/>
      <c r="B59" s="73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</row>
    <row r="60" spans="1:15" x14ac:dyDescent="0.3">
      <c r="A60" s="73"/>
      <c r="B60" s="73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</row>
    <row r="61" spans="1:15" x14ac:dyDescent="0.3">
      <c r="A61" s="73"/>
      <c r="B61" s="73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</row>
    <row r="62" spans="1:15" x14ac:dyDescent="0.3">
      <c r="A62" s="73"/>
      <c r="B62" s="73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</row>
    <row r="63" spans="1:15" x14ac:dyDescent="0.3">
      <c r="A63" s="73"/>
      <c r="B63" s="73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</row>
    <row r="64" spans="1:15" x14ac:dyDescent="0.3">
      <c r="A64" s="73"/>
      <c r="B64" s="73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</row>
    <row r="65" spans="1:15" x14ac:dyDescent="0.3">
      <c r="A65" s="73"/>
      <c r="B65" s="73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</row>
    <row r="66" spans="1:15" x14ac:dyDescent="0.3">
      <c r="A66" s="73"/>
      <c r="B66" s="73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1:15" x14ac:dyDescent="0.3">
      <c r="A67" s="73"/>
      <c r="B67" s="73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</row>
    <row r="68" spans="1:15" x14ac:dyDescent="0.3">
      <c r="A68" s="73"/>
      <c r="B68" s="73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1:15" x14ac:dyDescent="0.3">
      <c r="A69" s="73"/>
      <c r="B69" s="73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</row>
    <row r="70" spans="1:15" x14ac:dyDescent="0.3">
      <c r="A70" s="73"/>
      <c r="B70" s="73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</row>
    <row r="71" spans="1:15" x14ac:dyDescent="0.3">
      <c r="A71" s="73"/>
      <c r="B71" s="73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</row>
    <row r="72" spans="1:15" x14ac:dyDescent="0.3">
      <c r="A72" s="73"/>
      <c r="B72" s="73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</row>
    <row r="73" spans="1:15" x14ac:dyDescent="0.3">
      <c r="A73" s="73"/>
      <c r="B73" s="73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</row>
    <row r="74" spans="1:15" x14ac:dyDescent="0.3">
      <c r="A74" s="73"/>
      <c r="B74" s="73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</row>
    <row r="75" spans="1:15" x14ac:dyDescent="0.3">
      <c r="A75" s="73"/>
      <c r="B75" s="73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</row>
    <row r="76" spans="1:15" x14ac:dyDescent="0.3">
      <c r="A76" s="73"/>
      <c r="B76" s="73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</row>
    <row r="77" spans="1:15" x14ac:dyDescent="0.3">
      <c r="A77" s="73">
        <v>3</v>
      </c>
      <c r="B77" s="73" t="s">
        <v>12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</row>
    <row r="78" spans="1:15" x14ac:dyDescent="0.3">
      <c r="A78" s="73"/>
      <c r="B78" s="73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</row>
    <row r="79" spans="1:15" x14ac:dyDescent="0.3">
      <c r="A79" s="73"/>
      <c r="B79" s="73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</row>
    <row r="80" spans="1:15" x14ac:dyDescent="0.3">
      <c r="A80" s="73"/>
      <c r="B80" s="73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</row>
    <row r="81" spans="1:15" x14ac:dyDescent="0.3">
      <c r="A81" s="73"/>
      <c r="B81" s="73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</row>
    <row r="82" spans="1:15" x14ac:dyDescent="0.3">
      <c r="A82" s="73"/>
      <c r="B82" s="73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</row>
    <row r="83" spans="1:15" x14ac:dyDescent="0.3">
      <c r="A83" s="73"/>
      <c r="B83" s="73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</row>
    <row r="84" spans="1:15" x14ac:dyDescent="0.3">
      <c r="A84" s="73"/>
      <c r="B84" s="73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</row>
    <row r="85" spans="1:15" x14ac:dyDescent="0.3">
      <c r="A85" s="73"/>
      <c r="B85" s="73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</row>
    <row r="86" spans="1:15" x14ac:dyDescent="0.3">
      <c r="A86" s="73"/>
      <c r="B86" s="73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</row>
    <row r="87" spans="1:15" x14ac:dyDescent="0.3">
      <c r="A87" s="73"/>
      <c r="B87" s="73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1:15" x14ac:dyDescent="0.3">
      <c r="A88" s="73"/>
      <c r="B88" s="73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</row>
    <row r="89" spans="1:15" x14ac:dyDescent="0.3">
      <c r="A89" s="73"/>
      <c r="B89" s="73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</row>
    <row r="90" spans="1:15" x14ac:dyDescent="0.3">
      <c r="A90" s="73"/>
      <c r="B90" s="73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</row>
    <row r="91" spans="1:15" x14ac:dyDescent="0.3">
      <c r="A91" s="73"/>
      <c r="B91" s="73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</row>
    <row r="92" spans="1:15" x14ac:dyDescent="0.3">
      <c r="A92" s="73"/>
      <c r="B92" s="73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</row>
    <row r="93" spans="1:15" x14ac:dyDescent="0.3">
      <c r="A93" s="73"/>
      <c r="B93" s="73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</row>
    <row r="94" spans="1:15" x14ac:dyDescent="0.3">
      <c r="A94" s="73"/>
      <c r="B94" s="73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</row>
    <row r="95" spans="1:15" x14ac:dyDescent="0.3">
      <c r="A95" s="73"/>
      <c r="B95" s="73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</row>
    <row r="96" spans="1:15" x14ac:dyDescent="0.3">
      <c r="A96" s="73"/>
      <c r="B96" s="73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</row>
    <row r="97" spans="1:15" x14ac:dyDescent="0.3">
      <c r="A97" s="73"/>
      <c r="B97" s="73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</row>
    <row r="98" spans="1:15" x14ac:dyDescent="0.3">
      <c r="A98" s="73"/>
      <c r="B98" s="73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</row>
    <row r="99" spans="1:15" x14ac:dyDescent="0.3">
      <c r="A99" s="73"/>
      <c r="B99" s="73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1:15" x14ac:dyDescent="0.3">
      <c r="A100" s="73"/>
      <c r="B100" s="73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</row>
    <row r="101" spans="1:15" x14ac:dyDescent="0.3">
      <c r="A101" s="73"/>
      <c r="B101" s="73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1:15" x14ac:dyDescent="0.3">
      <c r="A102" s="73"/>
      <c r="B102" s="73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1:15" x14ac:dyDescent="0.3">
      <c r="A103" s="73"/>
      <c r="B103" s="73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1:15" x14ac:dyDescent="0.3">
      <c r="A104" s="73"/>
      <c r="B104" s="73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1:15" x14ac:dyDescent="0.3">
      <c r="A105" s="73"/>
      <c r="B105" s="73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1:15" x14ac:dyDescent="0.3">
      <c r="A106" s="73"/>
      <c r="B106" s="73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1:15" x14ac:dyDescent="0.3">
      <c r="A107" s="73"/>
      <c r="B107" s="73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1:15" x14ac:dyDescent="0.3">
      <c r="A108" s="73"/>
      <c r="B108" s="73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1:15" x14ac:dyDescent="0.3">
      <c r="A109" s="73"/>
      <c r="B109" s="73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1:15" x14ac:dyDescent="0.3">
      <c r="A110" s="73"/>
      <c r="B110" s="73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1:15" x14ac:dyDescent="0.3">
      <c r="A111" s="73"/>
      <c r="B111" s="73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1:15" x14ac:dyDescent="0.3">
      <c r="A112" s="73"/>
      <c r="B112" s="73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1:15" x14ac:dyDescent="0.3">
      <c r="A113" s="73"/>
      <c r="B113" s="73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1:15" x14ac:dyDescent="0.3">
      <c r="A114" s="73"/>
      <c r="B114" s="7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1:15" x14ac:dyDescent="0.3">
      <c r="A115" s="73"/>
      <c r="B115" s="73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1:15" x14ac:dyDescent="0.3">
      <c r="A116" s="73"/>
      <c r="B116" s="73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1:15" x14ac:dyDescent="0.3">
      <c r="A117" s="73"/>
      <c r="B117" s="73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1:15" x14ac:dyDescent="0.3">
      <c r="A118" s="73"/>
      <c r="B118" s="73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1:15" x14ac:dyDescent="0.3">
      <c r="A119" s="73"/>
      <c r="B119" s="73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</row>
    <row r="120" spans="1:15" x14ac:dyDescent="0.3">
      <c r="A120" s="73"/>
      <c r="B120" s="73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</row>
    <row r="121" spans="1:15" x14ac:dyDescent="0.3">
      <c r="A121" s="73"/>
      <c r="B121" s="73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</row>
    <row r="122" spans="1:15" x14ac:dyDescent="0.3">
      <c r="A122" s="73"/>
      <c r="B122" s="73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</row>
    <row r="123" spans="1:15" x14ac:dyDescent="0.3">
      <c r="A123" s="73"/>
      <c r="B123" s="73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</row>
    <row r="124" spans="1:15" x14ac:dyDescent="0.3">
      <c r="A124" s="73"/>
      <c r="B124" s="73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</row>
    <row r="125" spans="1:15" x14ac:dyDescent="0.3">
      <c r="A125" s="73"/>
      <c r="B125" s="73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</row>
    <row r="126" spans="1:15" x14ac:dyDescent="0.3">
      <c r="A126" s="73"/>
      <c r="B126" s="73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</row>
    <row r="127" spans="1:15" x14ac:dyDescent="0.3">
      <c r="A127" s="73"/>
      <c r="B127" s="73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</row>
    <row r="128" spans="1:15" x14ac:dyDescent="0.3">
      <c r="A128" s="73"/>
      <c r="B128" s="73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</row>
    <row r="129" spans="1:15" x14ac:dyDescent="0.3">
      <c r="A129" s="73"/>
      <c r="B129" s="73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</row>
    <row r="130" spans="1:15" x14ac:dyDescent="0.3">
      <c r="A130" s="73"/>
      <c r="B130" s="73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</row>
    <row r="131" spans="1:15" x14ac:dyDescent="0.3">
      <c r="A131" s="73">
        <v>4</v>
      </c>
      <c r="B131" s="73" t="s">
        <v>15</v>
      </c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</row>
    <row r="132" spans="1:15" x14ac:dyDescent="0.3">
      <c r="A132" s="73"/>
      <c r="B132" s="73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</row>
    <row r="133" spans="1:15" x14ac:dyDescent="0.3">
      <c r="A133" s="73"/>
      <c r="B133" s="73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</row>
    <row r="134" spans="1:15" x14ac:dyDescent="0.3">
      <c r="A134" s="73"/>
      <c r="B134" s="73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</row>
    <row r="135" spans="1:15" x14ac:dyDescent="0.3">
      <c r="A135" s="73"/>
      <c r="B135" s="73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</row>
    <row r="136" spans="1:15" x14ac:dyDescent="0.3">
      <c r="A136" s="73"/>
      <c r="B136" s="73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</row>
    <row r="137" spans="1:15" x14ac:dyDescent="0.3">
      <c r="A137" s="73"/>
      <c r="B137" s="73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</row>
    <row r="138" spans="1:15" x14ac:dyDescent="0.3">
      <c r="A138" s="73"/>
      <c r="B138" s="73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</row>
    <row r="139" spans="1:15" x14ac:dyDescent="0.3">
      <c r="A139" s="73"/>
      <c r="B139" s="73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</row>
    <row r="140" spans="1:15" x14ac:dyDescent="0.3">
      <c r="A140" s="73"/>
      <c r="B140" s="73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</row>
    <row r="141" spans="1:15" x14ac:dyDescent="0.3">
      <c r="A141" s="73"/>
      <c r="B141" s="73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</row>
    <row r="142" spans="1:15" x14ac:dyDescent="0.3">
      <c r="A142" s="73"/>
      <c r="B142" s="73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</row>
    <row r="143" spans="1:15" x14ac:dyDescent="0.3">
      <c r="A143" s="73"/>
      <c r="B143" s="73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</row>
    <row r="144" spans="1:15" x14ac:dyDescent="0.3">
      <c r="A144" s="73"/>
      <c r="B144" s="73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</row>
    <row r="145" spans="1:15" x14ac:dyDescent="0.3">
      <c r="A145" s="73"/>
      <c r="B145" s="73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</row>
    <row r="146" spans="1:15" x14ac:dyDescent="0.3">
      <c r="A146" s="73"/>
      <c r="B146" s="73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</row>
    <row r="147" spans="1:15" x14ac:dyDescent="0.3">
      <c r="A147" s="73"/>
      <c r="B147" s="73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</row>
    <row r="148" spans="1:15" x14ac:dyDescent="0.3">
      <c r="A148" s="73"/>
      <c r="B148" s="73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</row>
    <row r="149" spans="1:15" x14ac:dyDescent="0.3">
      <c r="A149" s="73"/>
      <c r="B149" s="73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</row>
    <row r="150" spans="1:15" x14ac:dyDescent="0.3">
      <c r="A150" s="73"/>
      <c r="B150" s="73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</row>
    <row r="151" spans="1:15" x14ac:dyDescent="0.3">
      <c r="A151" s="73"/>
      <c r="B151" s="73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</row>
    <row r="152" spans="1:15" x14ac:dyDescent="0.3">
      <c r="A152" s="73"/>
      <c r="B152" s="73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</row>
    <row r="153" spans="1:15" x14ac:dyDescent="0.3">
      <c r="A153" s="73"/>
      <c r="B153" s="73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</row>
    <row r="154" spans="1:15" x14ac:dyDescent="0.3">
      <c r="A154" s="73"/>
      <c r="B154" s="73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</row>
    <row r="155" spans="1:15" x14ac:dyDescent="0.3">
      <c r="A155" s="73"/>
      <c r="B155" s="73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</row>
    <row r="156" spans="1:15" x14ac:dyDescent="0.3">
      <c r="A156" s="73"/>
      <c r="B156" s="73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</row>
    <row r="157" spans="1:15" x14ac:dyDescent="0.3">
      <c r="A157" s="73"/>
      <c r="B157" s="73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</row>
    <row r="158" spans="1:15" x14ac:dyDescent="0.3">
      <c r="A158" s="73"/>
      <c r="B158" s="73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</row>
    <row r="159" spans="1:15" x14ac:dyDescent="0.3">
      <c r="A159" s="73"/>
      <c r="B159" s="73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</row>
    <row r="160" spans="1:15" x14ac:dyDescent="0.3">
      <c r="A160" s="73"/>
      <c r="B160" s="73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</row>
    <row r="161" spans="1:15" x14ac:dyDescent="0.3">
      <c r="A161" s="73"/>
      <c r="B161" s="73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</row>
    <row r="162" spans="1:15" x14ac:dyDescent="0.3">
      <c r="A162" s="73"/>
      <c r="B162" s="73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</row>
    <row r="163" spans="1:15" x14ac:dyDescent="0.3">
      <c r="A163" s="73"/>
      <c r="B163" s="73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</row>
    <row r="164" spans="1:15" x14ac:dyDescent="0.3">
      <c r="A164" s="73"/>
      <c r="B164" s="73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</row>
    <row r="165" spans="1:15" x14ac:dyDescent="0.3">
      <c r="A165" s="73"/>
      <c r="B165" s="73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</row>
    <row r="166" spans="1:15" x14ac:dyDescent="0.3">
      <c r="A166" s="73"/>
      <c r="B166" s="73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</row>
    <row r="167" spans="1:15" x14ac:dyDescent="0.3">
      <c r="A167" s="73"/>
      <c r="B167" s="73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</row>
    <row r="168" spans="1:15" x14ac:dyDescent="0.3">
      <c r="A168" s="73"/>
      <c r="B168" s="73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</row>
    <row r="169" spans="1:15" x14ac:dyDescent="0.3">
      <c r="A169" s="73"/>
      <c r="B169" s="73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</row>
    <row r="170" spans="1:15" x14ac:dyDescent="0.3">
      <c r="A170" s="73"/>
      <c r="B170" s="73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</row>
    <row r="171" spans="1:15" x14ac:dyDescent="0.3">
      <c r="A171" s="73"/>
      <c r="B171" s="73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</row>
    <row r="172" spans="1:15" x14ac:dyDescent="0.3">
      <c r="A172" s="73"/>
      <c r="B172" s="73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</row>
    <row r="173" spans="1:15" x14ac:dyDescent="0.3">
      <c r="A173" s="73"/>
      <c r="B173" s="73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</row>
    <row r="174" spans="1:15" x14ac:dyDescent="0.3">
      <c r="A174" s="73"/>
      <c r="B174" s="73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</row>
    <row r="175" spans="1:15" x14ac:dyDescent="0.3">
      <c r="A175" s="73"/>
      <c r="B175" s="73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</row>
    <row r="176" spans="1:15" x14ac:dyDescent="0.3">
      <c r="A176" s="73"/>
      <c r="B176" s="73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</row>
    <row r="177" spans="1:15" x14ac:dyDescent="0.3">
      <c r="A177" s="73"/>
      <c r="B177" s="73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</row>
    <row r="178" spans="1:15" x14ac:dyDescent="0.3">
      <c r="A178" s="73">
        <v>6</v>
      </c>
      <c r="B178" s="73" t="s">
        <v>20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</row>
    <row r="179" spans="1:15" x14ac:dyDescent="0.3">
      <c r="A179" s="73"/>
      <c r="B179" s="73"/>
      <c r="C179" s="183"/>
      <c r="D179" s="183"/>
      <c r="E179" s="183"/>
      <c r="F179" s="183"/>
      <c r="G179" s="183"/>
      <c r="H179" s="183"/>
      <c r="I179" s="183"/>
      <c r="J179" s="183"/>
      <c r="K179" s="183"/>
      <c r="L179" s="183"/>
      <c r="M179" s="183"/>
      <c r="N179" s="183"/>
      <c r="O179" s="183"/>
    </row>
    <row r="180" spans="1:15" x14ac:dyDescent="0.3">
      <c r="A180" s="73"/>
      <c r="B180" s="73"/>
      <c r="C180" s="183"/>
      <c r="D180" s="183"/>
      <c r="E180" s="183"/>
      <c r="F180" s="183"/>
      <c r="G180" s="183"/>
      <c r="H180" s="183"/>
      <c r="I180" s="183"/>
      <c r="J180" s="183"/>
      <c r="K180" s="183"/>
      <c r="L180" s="183"/>
      <c r="M180" s="183"/>
      <c r="N180" s="183"/>
      <c r="O180" s="183"/>
    </row>
    <row r="181" spans="1:15" x14ac:dyDescent="0.3">
      <c r="A181" s="73"/>
      <c r="B181" s="73"/>
      <c r="C181" s="183"/>
      <c r="D181" s="183"/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</row>
    <row r="182" spans="1:15" x14ac:dyDescent="0.3">
      <c r="A182" s="73"/>
      <c r="B182" s="73"/>
      <c r="C182" s="183"/>
      <c r="D182" s="183"/>
      <c r="E182" s="183"/>
      <c r="F182" s="183"/>
      <c r="G182" s="183"/>
      <c r="H182" s="183"/>
      <c r="I182" s="183"/>
      <c r="J182" s="183"/>
      <c r="K182" s="183"/>
      <c r="L182" s="183"/>
      <c r="M182" s="183"/>
      <c r="N182" s="183"/>
      <c r="O182" s="183"/>
    </row>
    <row r="183" spans="1:15" x14ac:dyDescent="0.3">
      <c r="A183" s="73"/>
      <c r="B183" s="73"/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</row>
    <row r="184" spans="1:15" x14ac:dyDescent="0.3">
      <c r="A184" s="73"/>
      <c r="B184" s="73"/>
      <c r="C184" s="183"/>
      <c r="D184" s="183"/>
      <c r="E184" s="183"/>
      <c r="F184" s="183"/>
      <c r="G184" s="183"/>
      <c r="H184" s="183"/>
      <c r="I184" s="183"/>
      <c r="J184" s="183"/>
      <c r="K184" s="183"/>
      <c r="L184" s="183"/>
      <c r="M184" s="183"/>
      <c r="N184" s="183"/>
      <c r="O184" s="183"/>
    </row>
    <row r="185" spans="1:15" x14ac:dyDescent="0.3">
      <c r="A185" s="73"/>
      <c r="B185" s="73"/>
      <c r="C185" s="183"/>
      <c r="D185" s="183"/>
      <c r="E185" s="183"/>
      <c r="F185" s="183"/>
      <c r="G185" s="183"/>
      <c r="H185" s="183"/>
      <c r="I185" s="183"/>
      <c r="J185" s="183"/>
      <c r="K185" s="183"/>
      <c r="L185" s="183"/>
      <c r="M185" s="183"/>
      <c r="N185" s="183"/>
      <c r="O185" s="183"/>
    </row>
    <row r="186" spans="1:15" x14ac:dyDescent="0.3">
      <c r="A186" s="73"/>
      <c r="B186" s="73"/>
      <c r="C186" s="183"/>
      <c r="D186" s="183"/>
      <c r="E186" s="183"/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</row>
    <row r="187" spans="1:15" x14ac:dyDescent="0.3">
      <c r="A187" s="73"/>
      <c r="B187" s="73"/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183"/>
    </row>
    <row r="188" spans="1:15" x14ac:dyDescent="0.3">
      <c r="A188" s="73"/>
      <c r="B188" s="73"/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</row>
    <row r="189" spans="1:15" x14ac:dyDescent="0.3">
      <c r="A189" s="73"/>
      <c r="B189" s="73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</row>
    <row r="190" spans="1:15" x14ac:dyDescent="0.3">
      <c r="A190" s="73"/>
      <c r="B190" s="73"/>
      <c r="C190" s="183"/>
      <c r="D190" s="183"/>
      <c r="E190" s="183"/>
      <c r="F190" s="183"/>
      <c r="G190" s="183"/>
      <c r="H190" s="183"/>
      <c r="I190" s="183"/>
      <c r="J190" s="183"/>
      <c r="K190" s="183"/>
      <c r="L190" s="183"/>
      <c r="M190" s="183"/>
      <c r="N190" s="183"/>
      <c r="O190" s="183"/>
    </row>
    <row r="191" spans="1:15" x14ac:dyDescent="0.3">
      <c r="A191" s="73"/>
      <c r="B191" s="73"/>
      <c r="C191" s="183"/>
      <c r="D191" s="183"/>
      <c r="E191" s="183"/>
      <c r="F191" s="183"/>
      <c r="G191" s="183"/>
      <c r="H191" s="183"/>
      <c r="I191" s="183"/>
      <c r="J191" s="183"/>
      <c r="K191" s="183"/>
      <c r="L191" s="183"/>
      <c r="M191" s="183"/>
      <c r="N191" s="183"/>
      <c r="O191" s="183"/>
    </row>
    <row r="192" spans="1:15" x14ac:dyDescent="0.3">
      <c r="A192" s="73"/>
      <c r="B192" s="73"/>
      <c r="C192" s="183"/>
      <c r="D192" s="183"/>
      <c r="E192" s="183"/>
      <c r="F192" s="183"/>
      <c r="G192" s="183"/>
      <c r="H192" s="183"/>
      <c r="I192" s="183"/>
      <c r="J192" s="183"/>
      <c r="K192" s="183"/>
      <c r="L192" s="183"/>
      <c r="M192" s="183"/>
      <c r="N192" s="183"/>
      <c r="O192" s="183"/>
    </row>
    <row r="193" spans="1:15" x14ac:dyDescent="0.3">
      <c r="A193" s="73"/>
      <c r="B193" s="73"/>
      <c r="C193" s="183"/>
      <c r="D193" s="183"/>
      <c r="E193" s="183"/>
      <c r="F193" s="183"/>
      <c r="G193" s="183"/>
      <c r="H193" s="183"/>
      <c r="I193" s="183"/>
      <c r="J193" s="183"/>
      <c r="K193" s="183"/>
      <c r="L193" s="183"/>
      <c r="M193" s="183"/>
      <c r="N193" s="183"/>
      <c r="O193" s="183"/>
    </row>
    <row r="194" spans="1:15" x14ac:dyDescent="0.3">
      <c r="A194" s="73"/>
      <c r="B194" s="73"/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</row>
    <row r="195" spans="1:15" x14ac:dyDescent="0.3">
      <c r="A195" s="73"/>
      <c r="B195" s="73"/>
      <c r="C195" s="183"/>
      <c r="D195" s="183"/>
      <c r="E195" s="183"/>
      <c r="F195" s="183"/>
      <c r="G195" s="183"/>
      <c r="H195" s="183"/>
      <c r="I195" s="183"/>
      <c r="J195" s="183"/>
      <c r="K195" s="183"/>
      <c r="L195" s="183"/>
      <c r="M195" s="183"/>
      <c r="N195" s="183"/>
      <c r="O195" s="183"/>
    </row>
    <row r="196" spans="1:15" x14ac:dyDescent="0.3">
      <c r="A196" s="73"/>
      <c r="B196" s="73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</row>
    <row r="197" spans="1:15" x14ac:dyDescent="0.3">
      <c r="A197" s="73"/>
      <c r="B197" s="73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</row>
    <row r="198" spans="1:15" x14ac:dyDescent="0.3">
      <c r="A198" s="73"/>
      <c r="B198" s="73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</row>
    <row r="199" spans="1:15" x14ac:dyDescent="0.3">
      <c r="A199" s="73"/>
      <c r="B199" s="73"/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</row>
    <row r="200" spans="1:15" x14ac:dyDescent="0.3">
      <c r="A200" s="73"/>
      <c r="B200" s="73"/>
      <c r="C200" s="183"/>
      <c r="D200" s="183"/>
      <c r="E200" s="183"/>
      <c r="F200" s="183"/>
      <c r="G200" s="183"/>
      <c r="H200" s="183"/>
      <c r="I200" s="183"/>
      <c r="J200" s="183"/>
      <c r="K200" s="183"/>
      <c r="L200" s="183"/>
      <c r="M200" s="183"/>
      <c r="N200" s="183"/>
      <c r="O200" s="183"/>
    </row>
    <row r="201" spans="1:15" x14ac:dyDescent="0.3">
      <c r="A201" s="73"/>
      <c r="B201" s="73"/>
      <c r="C201" s="183"/>
      <c r="D201" s="183"/>
      <c r="E201" s="183"/>
      <c r="F201" s="183"/>
      <c r="G201" s="183"/>
      <c r="H201" s="183"/>
      <c r="I201" s="183"/>
      <c r="J201" s="183"/>
      <c r="K201" s="183"/>
      <c r="L201" s="183"/>
      <c r="M201" s="183"/>
      <c r="N201" s="183"/>
      <c r="O201" s="183"/>
    </row>
    <row r="202" spans="1:15" x14ac:dyDescent="0.3">
      <c r="A202" s="73"/>
      <c r="B202" s="73"/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</row>
    <row r="203" spans="1:15" x14ac:dyDescent="0.3">
      <c r="A203" s="73"/>
      <c r="B203" s="73"/>
      <c r="C203" s="183"/>
      <c r="D203" s="183"/>
      <c r="E203" s="183"/>
      <c r="F203" s="183"/>
      <c r="G203" s="183"/>
      <c r="H203" s="183"/>
      <c r="I203" s="183"/>
      <c r="J203" s="183"/>
      <c r="K203" s="183"/>
      <c r="L203" s="183"/>
      <c r="M203" s="183"/>
      <c r="N203" s="183"/>
      <c r="O203" s="183"/>
    </row>
    <row r="204" spans="1:15" x14ac:dyDescent="0.3">
      <c r="A204" s="73"/>
      <c r="B204" s="73"/>
      <c r="C204" s="183"/>
      <c r="D204" s="183"/>
      <c r="E204" s="183"/>
      <c r="F204" s="183"/>
      <c r="G204" s="183"/>
      <c r="H204" s="183"/>
      <c r="I204" s="183"/>
      <c r="J204" s="183"/>
      <c r="K204" s="183"/>
      <c r="L204" s="183"/>
      <c r="M204" s="183"/>
      <c r="N204" s="183"/>
      <c r="O204" s="183"/>
    </row>
    <row r="205" spans="1:15" x14ac:dyDescent="0.3">
      <c r="A205" s="73"/>
      <c r="B205" s="73"/>
      <c r="C205" s="183"/>
      <c r="D205" s="183"/>
      <c r="E205" s="183"/>
      <c r="F205" s="183"/>
      <c r="G205" s="183"/>
      <c r="H205" s="183"/>
      <c r="I205" s="183"/>
      <c r="J205" s="183"/>
      <c r="K205" s="183"/>
      <c r="L205" s="183"/>
      <c r="M205" s="183"/>
      <c r="N205" s="183"/>
      <c r="O205" s="183"/>
    </row>
    <row r="206" spans="1:15" x14ac:dyDescent="0.3">
      <c r="A206" s="73"/>
      <c r="B206" s="73"/>
      <c r="C206" s="183"/>
      <c r="D206" s="183"/>
      <c r="E206" s="183"/>
      <c r="F206" s="183"/>
      <c r="G206" s="183"/>
      <c r="H206" s="183"/>
      <c r="I206" s="183"/>
      <c r="J206" s="183"/>
      <c r="K206" s="183"/>
      <c r="L206" s="183"/>
      <c r="M206" s="183"/>
      <c r="N206" s="183"/>
      <c r="O206" s="183"/>
    </row>
    <row r="207" spans="1:15" x14ac:dyDescent="0.3">
      <c r="A207" s="73"/>
      <c r="B207" s="73"/>
      <c r="C207" s="183"/>
      <c r="D207" s="183"/>
      <c r="E207" s="183"/>
      <c r="F207" s="183"/>
      <c r="G207" s="183"/>
      <c r="H207" s="183"/>
      <c r="I207" s="183"/>
      <c r="J207" s="183"/>
      <c r="K207" s="183"/>
      <c r="L207" s="183"/>
      <c r="M207" s="183"/>
      <c r="N207" s="183"/>
      <c r="O207" s="183"/>
    </row>
    <row r="208" spans="1:15" x14ac:dyDescent="0.3">
      <c r="A208" s="73"/>
      <c r="B208" s="73"/>
      <c r="C208" s="183"/>
      <c r="D208" s="183"/>
      <c r="E208" s="183"/>
      <c r="F208" s="183"/>
      <c r="G208" s="183"/>
      <c r="H208" s="183"/>
      <c r="I208" s="183"/>
      <c r="J208" s="183"/>
      <c r="K208" s="183"/>
      <c r="L208" s="183"/>
      <c r="M208" s="183"/>
      <c r="N208" s="183"/>
      <c r="O208" s="183"/>
    </row>
    <row r="209" spans="1:15" x14ac:dyDescent="0.3">
      <c r="A209" s="73"/>
      <c r="B209" s="73"/>
      <c r="C209" s="183"/>
      <c r="D209" s="183"/>
      <c r="E209" s="183"/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</row>
    <row r="210" spans="1:15" x14ac:dyDescent="0.3">
      <c r="A210" s="73"/>
      <c r="B210" s="73"/>
      <c r="C210" s="183"/>
      <c r="D210" s="183"/>
      <c r="E210" s="183"/>
      <c r="F210" s="183"/>
      <c r="G210" s="183"/>
      <c r="H210" s="183"/>
      <c r="I210" s="183"/>
      <c r="J210" s="183"/>
      <c r="K210" s="183"/>
      <c r="L210" s="183"/>
      <c r="M210" s="183"/>
      <c r="N210" s="183"/>
      <c r="O210" s="183"/>
    </row>
    <row r="211" spans="1:15" x14ac:dyDescent="0.3">
      <c r="A211" s="73"/>
      <c r="B211" s="73"/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</row>
    <row r="212" spans="1:15" x14ac:dyDescent="0.3">
      <c r="A212" s="73"/>
      <c r="B212" s="73"/>
      <c r="C212" s="183"/>
      <c r="D212" s="183"/>
      <c r="E212" s="183"/>
      <c r="F212" s="183"/>
      <c r="G212" s="183"/>
      <c r="H212" s="183"/>
      <c r="I212" s="183"/>
      <c r="J212" s="183"/>
      <c r="K212" s="183"/>
      <c r="L212" s="183"/>
      <c r="M212" s="183"/>
      <c r="N212" s="183"/>
      <c r="O212" s="183"/>
    </row>
    <row r="213" spans="1:15" x14ac:dyDescent="0.3">
      <c r="A213" s="73"/>
      <c r="B213" s="73"/>
      <c r="C213" s="183"/>
      <c r="D213" s="183"/>
      <c r="E213" s="183"/>
      <c r="F213" s="183"/>
      <c r="G213" s="183"/>
      <c r="H213" s="183"/>
      <c r="I213" s="183"/>
      <c r="J213" s="183"/>
      <c r="K213" s="183"/>
      <c r="L213" s="183"/>
      <c r="M213" s="183"/>
      <c r="N213" s="183"/>
      <c r="O213" s="183"/>
    </row>
    <row r="214" spans="1:15" x14ac:dyDescent="0.3">
      <c r="A214" s="73"/>
      <c r="B214" s="73"/>
      <c r="C214" s="183"/>
      <c r="D214" s="183"/>
      <c r="E214" s="183"/>
      <c r="F214" s="183"/>
      <c r="G214" s="183"/>
      <c r="H214" s="183"/>
      <c r="I214" s="183"/>
      <c r="J214" s="183"/>
      <c r="K214" s="183"/>
      <c r="L214" s="183"/>
      <c r="M214" s="183"/>
      <c r="N214" s="183"/>
      <c r="O214" s="183"/>
    </row>
    <row r="215" spans="1:15" x14ac:dyDescent="0.3">
      <c r="A215" s="73"/>
      <c r="B215" s="73"/>
      <c r="C215" s="183"/>
      <c r="D215" s="183"/>
      <c r="E215" s="183"/>
      <c r="F215" s="183"/>
      <c r="G215" s="183"/>
      <c r="H215" s="183"/>
      <c r="I215" s="183"/>
      <c r="J215" s="183"/>
      <c r="K215" s="183"/>
      <c r="L215" s="183"/>
      <c r="M215" s="183"/>
      <c r="N215" s="183"/>
      <c r="O215" s="183"/>
    </row>
    <row r="216" spans="1:15" x14ac:dyDescent="0.3">
      <c r="A216" s="73">
        <v>7</v>
      </c>
      <c r="B216" s="73" t="s">
        <v>21</v>
      </c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</row>
    <row r="217" spans="1:15" x14ac:dyDescent="0.3">
      <c r="A217" s="73"/>
      <c r="B217" s="73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</row>
    <row r="218" spans="1:15" x14ac:dyDescent="0.3">
      <c r="A218" s="73"/>
      <c r="B218" s="73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</row>
    <row r="219" spans="1:15" x14ac:dyDescent="0.3">
      <c r="A219" s="73"/>
      <c r="B219" s="73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</row>
    <row r="220" spans="1:15" x14ac:dyDescent="0.3">
      <c r="A220" s="73"/>
      <c r="B220" s="73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</row>
    <row r="221" spans="1:15" x14ac:dyDescent="0.3">
      <c r="A221" s="73"/>
      <c r="B221" s="73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</row>
    <row r="222" spans="1:15" x14ac:dyDescent="0.3">
      <c r="A222" s="73"/>
      <c r="B222" s="73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</row>
    <row r="223" spans="1:15" x14ac:dyDescent="0.3">
      <c r="A223" s="73"/>
      <c r="B223" s="73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</row>
    <row r="224" spans="1:15" x14ac:dyDescent="0.3">
      <c r="A224" s="73"/>
      <c r="B224" s="73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</row>
    <row r="225" spans="1:15" x14ac:dyDescent="0.3">
      <c r="A225" s="73"/>
      <c r="B225" s="73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</row>
    <row r="226" spans="1:15" x14ac:dyDescent="0.3">
      <c r="A226" s="73"/>
      <c r="B226" s="73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</row>
    <row r="227" spans="1:15" x14ac:dyDescent="0.3">
      <c r="A227" s="73"/>
      <c r="B227" s="73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</row>
    <row r="228" spans="1:15" x14ac:dyDescent="0.3">
      <c r="A228" s="73"/>
      <c r="B228" s="73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</row>
    <row r="229" spans="1:15" x14ac:dyDescent="0.3">
      <c r="A229" s="73"/>
      <c r="B229" s="73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</row>
    <row r="230" spans="1:15" x14ac:dyDescent="0.3">
      <c r="A230" s="73"/>
      <c r="B230" s="73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</row>
    <row r="231" spans="1:15" x14ac:dyDescent="0.3">
      <c r="A231" s="73"/>
      <c r="B231" s="73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</row>
    <row r="232" spans="1:15" x14ac:dyDescent="0.3">
      <c r="A232" s="73"/>
      <c r="B232" s="73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</row>
    <row r="233" spans="1:15" x14ac:dyDescent="0.3">
      <c r="A233" s="73"/>
      <c r="B233" s="73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</row>
    <row r="234" spans="1:15" x14ac:dyDescent="0.3">
      <c r="A234" s="73"/>
      <c r="B234" s="73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</row>
    <row r="235" spans="1:15" x14ac:dyDescent="0.3">
      <c r="A235" s="73"/>
      <c r="B235" s="73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</row>
    <row r="236" spans="1:15" x14ac:dyDescent="0.3">
      <c r="A236" s="73"/>
      <c r="B236" s="73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</row>
    <row r="237" spans="1:15" x14ac:dyDescent="0.3">
      <c r="A237" s="73"/>
      <c r="B237" s="73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</row>
    <row r="238" spans="1:15" x14ac:dyDescent="0.3">
      <c r="A238" s="73"/>
      <c r="B238" s="73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</row>
    <row r="239" spans="1:15" x14ac:dyDescent="0.3">
      <c r="A239" s="73"/>
      <c r="B239" s="73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</row>
    <row r="240" spans="1:15" x14ac:dyDescent="0.3">
      <c r="A240" s="73"/>
      <c r="B240" s="73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</row>
    <row r="241" spans="1:15" x14ac:dyDescent="0.3">
      <c r="A241" s="73"/>
      <c r="B241" s="73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</row>
    <row r="242" spans="1:15" x14ac:dyDescent="0.3">
      <c r="A242" s="73"/>
      <c r="B242" s="73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</row>
    <row r="243" spans="1:15" x14ac:dyDescent="0.3">
      <c r="A243" s="73"/>
      <c r="B243" s="73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</row>
    <row r="244" spans="1:15" x14ac:dyDescent="0.3">
      <c r="A244" s="73"/>
      <c r="B244" s="73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</row>
    <row r="245" spans="1:15" x14ac:dyDescent="0.3">
      <c r="A245" s="73"/>
      <c r="B245" s="73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</row>
    <row r="246" spans="1:15" x14ac:dyDescent="0.3">
      <c r="A246" s="73"/>
      <c r="B246" s="73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1:15" x14ac:dyDescent="0.3">
      <c r="A247" s="73"/>
      <c r="B247" s="73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</row>
    <row r="248" spans="1:15" x14ac:dyDescent="0.3">
      <c r="A248" s="73"/>
      <c r="B248" s="73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</row>
    <row r="249" spans="1:15" x14ac:dyDescent="0.3">
      <c r="A249" s="73"/>
      <c r="B249" s="73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</row>
    <row r="250" spans="1:15" x14ac:dyDescent="0.3">
      <c r="A250" s="73"/>
      <c r="B250" s="73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</row>
    <row r="251" spans="1:15" x14ac:dyDescent="0.3">
      <c r="A251" s="73"/>
      <c r="B251" s="73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</row>
    <row r="252" spans="1:15" x14ac:dyDescent="0.3">
      <c r="A252" s="73"/>
      <c r="B252" s="73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</row>
    <row r="253" spans="1:15" x14ac:dyDescent="0.3">
      <c r="A253" s="73"/>
      <c r="B253" s="73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</row>
    <row r="254" spans="1:15" x14ac:dyDescent="0.3">
      <c r="A254" s="73"/>
      <c r="B254" s="73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</row>
    <row r="255" spans="1:15" x14ac:dyDescent="0.3">
      <c r="A255" s="73"/>
      <c r="B255" s="73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</row>
    <row r="256" spans="1:15" x14ac:dyDescent="0.3">
      <c r="A256" s="73"/>
      <c r="B256" s="73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</row>
    <row r="257" spans="1:15" x14ac:dyDescent="0.3">
      <c r="A257" s="73"/>
      <c r="B257" s="73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</row>
    <row r="258" spans="1:15" x14ac:dyDescent="0.3">
      <c r="A258" s="73"/>
      <c r="B258" s="73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</row>
    <row r="259" spans="1:15" x14ac:dyDescent="0.3">
      <c r="A259" s="73"/>
      <c r="B259" s="73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</row>
    <row r="260" spans="1:15" x14ac:dyDescent="0.3">
      <c r="A260" s="73"/>
      <c r="B260" s="73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</row>
    <row r="261" spans="1:15" x14ac:dyDescent="0.3">
      <c r="A261" s="73"/>
      <c r="B261" s="73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</row>
    <row r="262" spans="1:15" x14ac:dyDescent="0.3">
      <c r="A262" s="73"/>
      <c r="B262" s="73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</row>
    <row r="263" spans="1:15" x14ac:dyDescent="0.3">
      <c r="A263" s="73"/>
      <c r="B263" s="73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</row>
    <row r="264" spans="1:15" x14ac:dyDescent="0.3">
      <c r="A264" s="73"/>
      <c r="B264" s="73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</row>
    <row r="265" spans="1:15" x14ac:dyDescent="0.3">
      <c r="A265" s="73">
        <v>8</v>
      </c>
      <c r="B265" s="73" t="s">
        <v>54</v>
      </c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</row>
    <row r="266" spans="1:15" x14ac:dyDescent="0.3">
      <c r="A266" s="73"/>
      <c r="B266" s="73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</row>
    <row r="267" spans="1:15" x14ac:dyDescent="0.3">
      <c r="A267" s="73"/>
      <c r="B267" s="73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</row>
    <row r="268" spans="1:15" x14ac:dyDescent="0.3">
      <c r="A268" s="73"/>
      <c r="B268" s="73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</row>
    <row r="269" spans="1:15" x14ac:dyDescent="0.3">
      <c r="A269" s="73"/>
      <c r="B269" s="73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</row>
    <row r="270" spans="1:15" x14ac:dyDescent="0.3">
      <c r="A270" s="73"/>
      <c r="B270" s="73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</row>
    <row r="271" spans="1:15" x14ac:dyDescent="0.3">
      <c r="A271" s="73"/>
      <c r="B271" s="73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</row>
    <row r="272" spans="1:15" x14ac:dyDescent="0.3">
      <c r="A272" s="73"/>
      <c r="B272" s="73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</row>
    <row r="273" spans="1:15" x14ac:dyDescent="0.3">
      <c r="A273" s="73"/>
      <c r="B273" s="73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</row>
    <row r="274" spans="1:15" x14ac:dyDescent="0.3">
      <c r="A274" s="73"/>
      <c r="B274" s="73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</row>
    <row r="275" spans="1:15" x14ac:dyDescent="0.3">
      <c r="A275" s="73"/>
      <c r="B275" s="73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</row>
    <row r="276" spans="1:15" x14ac:dyDescent="0.3">
      <c r="A276" s="73"/>
      <c r="B276" s="73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</row>
    <row r="277" spans="1:15" x14ac:dyDescent="0.3">
      <c r="A277" s="73"/>
      <c r="B277" s="73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</row>
    <row r="278" spans="1:15" x14ac:dyDescent="0.3">
      <c r="A278" s="73"/>
      <c r="B278" s="73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</row>
    <row r="279" spans="1:15" x14ac:dyDescent="0.3">
      <c r="A279" s="73"/>
      <c r="B279" s="73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</row>
    <row r="280" spans="1:15" x14ac:dyDescent="0.3">
      <c r="A280" s="73"/>
      <c r="B280" s="73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</row>
    <row r="281" spans="1:15" x14ac:dyDescent="0.3">
      <c r="A281" s="73"/>
      <c r="B281" s="73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</row>
    <row r="282" spans="1:15" x14ac:dyDescent="0.3">
      <c r="A282" s="73"/>
      <c r="B282" s="73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</row>
    <row r="283" spans="1:15" x14ac:dyDescent="0.3">
      <c r="A283" s="73"/>
      <c r="B283" s="73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</row>
    <row r="284" spans="1:15" x14ac:dyDescent="0.3">
      <c r="A284" s="73"/>
      <c r="B284" s="73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</row>
    <row r="285" spans="1:15" x14ac:dyDescent="0.3">
      <c r="A285" s="73"/>
      <c r="B285" s="73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</row>
    <row r="286" spans="1:15" x14ac:dyDescent="0.3">
      <c r="A286" s="73"/>
      <c r="B286" s="73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</row>
    <row r="287" spans="1:15" x14ac:dyDescent="0.3">
      <c r="A287" s="73"/>
      <c r="B287" s="73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</row>
    <row r="288" spans="1:15" x14ac:dyDescent="0.3">
      <c r="A288" s="73"/>
      <c r="B288" s="73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</row>
    <row r="289" spans="1:15" x14ac:dyDescent="0.3">
      <c r="A289" s="73"/>
      <c r="B289" s="73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</row>
    <row r="290" spans="1:15" x14ac:dyDescent="0.3">
      <c r="A290" s="73"/>
      <c r="B290" s="73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</row>
    <row r="291" spans="1:15" x14ac:dyDescent="0.3">
      <c r="A291" s="73"/>
      <c r="B291" s="73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</row>
    <row r="292" spans="1:15" x14ac:dyDescent="0.3">
      <c r="A292" s="73"/>
      <c r="B292" s="73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</row>
    <row r="293" spans="1:15" x14ac:dyDescent="0.3">
      <c r="A293" s="73"/>
      <c r="B293" s="73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</row>
    <row r="294" spans="1:15" x14ac:dyDescent="0.3">
      <c r="A294" s="73"/>
      <c r="B294" s="73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</row>
    <row r="295" spans="1:15" x14ac:dyDescent="0.3">
      <c r="A295" s="73"/>
      <c r="B295" s="73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</row>
    <row r="296" spans="1:15" x14ac:dyDescent="0.3">
      <c r="A296" s="73"/>
      <c r="B296" s="73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</row>
    <row r="297" spans="1:15" x14ac:dyDescent="0.3">
      <c r="A297" s="73"/>
      <c r="B297" s="73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</row>
    <row r="298" spans="1:15" x14ac:dyDescent="0.3">
      <c r="A298" s="73"/>
      <c r="B298" s="73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</row>
    <row r="299" spans="1:15" x14ac:dyDescent="0.3">
      <c r="A299" s="73"/>
      <c r="B299" s="73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</row>
    <row r="300" spans="1:15" x14ac:dyDescent="0.3">
      <c r="A300" s="73">
        <v>9</v>
      </c>
      <c r="B300" s="73" t="s">
        <v>59</v>
      </c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</row>
    <row r="301" spans="1:15" x14ac:dyDescent="0.3">
      <c r="A301" s="73"/>
      <c r="B301" s="73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</row>
    <row r="302" spans="1:15" x14ac:dyDescent="0.3">
      <c r="A302" s="73"/>
      <c r="B302" s="73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</row>
    <row r="303" spans="1:15" x14ac:dyDescent="0.3">
      <c r="A303" s="73"/>
      <c r="B303" s="73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</row>
    <row r="304" spans="1:15" x14ac:dyDescent="0.3">
      <c r="A304" s="73"/>
      <c r="B304" s="73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</row>
    <row r="305" spans="1:15" x14ac:dyDescent="0.3">
      <c r="A305" s="73"/>
      <c r="B305" s="73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</row>
    <row r="306" spans="1:15" x14ac:dyDescent="0.3">
      <c r="A306" s="73"/>
      <c r="B306" s="73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</row>
    <row r="307" spans="1:15" x14ac:dyDescent="0.3">
      <c r="A307" s="73"/>
      <c r="B307" s="73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</row>
    <row r="308" spans="1:15" x14ac:dyDescent="0.3">
      <c r="A308" s="73"/>
      <c r="B308" s="73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</row>
    <row r="309" spans="1:15" x14ac:dyDescent="0.3">
      <c r="A309" s="73"/>
      <c r="B309" s="73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</row>
    <row r="310" spans="1:15" x14ac:dyDescent="0.3">
      <c r="A310" s="73"/>
      <c r="B310" s="73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</row>
    <row r="311" spans="1:15" x14ac:dyDescent="0.3">
      <c r="A311" s="73"/>
      <c r="B311" s="73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</row>
    <row r="312" spans="1:15" x14ac:dyDescent="0.3">
      <c r="A312" s="73"/>
      <c r="B312" s="73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</row>
    <row r="313" spans="1:15" x14ac:dyDescent="0.3">
      <c r="A313" s="73"/>
      <c r="B313" s="73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</row>
    <row r="314" spans="1:15" x14ac:dyDescent="0.3">
      <c r="A314" s="73"/>
      <c r="B314" s="73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</row>
    <row r="315" spans="1:15" x14ac:dyDescent="0.3">
      <c r="A315" s="73"/>
      <c r="B315" s="73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</row>
    <row r="316" spans="1:15" x14ac:dyDescent="0.3">
      <c r="A316" s="73"/>
      <c r="B316" s="73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</row>
    <row r="317" spans="1:15" x14ac:dyDescent="0.3">
      <c r="A317" s="73"/>
      <c r="B317" s="73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</row>
    <row r="318" spans="1:15" x14ac:dyDescent="0.3">
      <c r="A318" s="73"/>
      <c r="B318" s="73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</row>
    <row r="319" spans="1:15" x14ac:dyDescent="0.3">
      <c r="A319" s="73"/>
      <c r="B319" s="73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</row>
    <row r="320" spans="1:15" x14ac:dyDescent="0.3">
      <c r="A320" s="73"/>
      <c r="B320" s="73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</row>
    <row r="321" spans="1:15" x14ac:dyDescent="0.3">
      <c r="A321" s="73"/>
      <c r="B321" s="73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</row>
    <row r="322" spans="1:15" x14ac:dyDescent="0.3">
      <c r="A322" s="73"/>
      <c r="B322" s="73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</row>
    <row r="323" spans="1:15" x14ac:dyDescent="0.3">
      <c r="A323" s="73"/>
      <c r="B323" s="73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</row>
    <row r="324" spans="1:15" x14ac:dyDescent="0.3">
      <c r="A324" s="73"/>
      <c r="B324" s="73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</row>
    <row r="325" spans="1:15" x14ac:dyDescent="0.3">
      <c r="A325" s="73"/>
      <c r="B325" s="73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</row>
    <row r="326" spans="1:15" x14ac:dyDescent="0.3">
      <c r="A326" s="73"/>
      <c r="B326" s="73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</row>
    <row r="327" spans="1:15" x14ac:dyDescent="0.3">
      <c r="A327" s="73"/>
      <c r="B327" s="73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</row>
    <row r="328" spans="1:15" x14ac:dyDescent="0.3">
      <c r="A328" s="73"/>
      <c r="B328" s="73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</row>
    <row r="329" spans="1:15" x14ac:dyDescent="0.3">
      <c r="A329" s="73"/>
      <c r="B329" s="73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</row>
    <row r="330" spans="1:15" x14ac:dyDescent="0.3">
      <c r="A330" s="73"/>
      <c r="B330" s="73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</row>
    <row r="331" spans="1:15" x14ac:dyDescent="0.3">
      <c r="A331" s="73"/>
      <c r="B331" s="73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</row>
    <row r="332" spans="1:15" x14ac:dyDescent="0.3">
      <c r="A332" s="73"/>
      <c r="B332" s="73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</row>
    <row r="333" spans="1:15" x14ac:dyDescent="0.3">
      <c r="A333" s="73"/>
      <c r="B333" s="73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</row>
    <row r="334" spans="1:15" x14ac:dyDescent="0.3">
      <c r="A334" s="73"/>
      <c r="B334" s="73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</row>
    <row r="335" spans="1:15" x14ac:dyDescent="0.3">
      <c r="A335" s="73"/>
      <c r="B335" s="73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</row>
    <row r="336" spans="1:15" x14ac:dyDescent="0.3">
      <c r="A336" s="73"/>
      <c r="B336" s="73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</row>
    <row r="337" spans="1:15" x14ac:dyDescent="0.3">
      <c r="A337" s="73"/>
      <c r="B337" s="73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</row>
    <row r="338" spans="1:15" x14ac:dyDescent="0.3">
      <c r="A338" s="73"/>
      <c r="B338" s="73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</row>
    <row r="339" spans="1:15" x14ac:dyDescent="0.3">
      <c r="A339" s="73"/>
      <c r="B339" s="73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</row>
    <row r="340" spans="1:15" x14ac:dyDescent="0.3">
      <c r="A340" s="73"/>
      <c r="B340" s="73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</row>
    <row r="341" spans="1:15" x14ac:dyDescent="0.3">
      <c r="A341" s="73"/>
      <c r="B341" s="73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</row>
    <row r="342" spans="1:15" x14ac:dyDescent="0.3">
      <c r="A342" s="73"/>
      <c r="B342" s="73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</row>
    <row r="343" spans="1:15" x14ac:dyDescent="0.3">
      <c r="A343" s="73"/>
      <c r="B343" s="73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</row>
    <row r="344" spans="1:15" x14ac:dyDescent="0.3">
      <c r="A344" s="73"/>
      <c r="B344" s="73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</row>
    <row r="345" spans="1:15" x14ac:dyDescent="0.3">
      <c r="A345" s="73"/>
      <c r="B345" s="73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</row>
    <row r="346" spans="1:15" x14ac:dyDescent="0.3">
      <c r="A346" s="73"/>
      <c r="B346" s="73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</row>
    <row r="347" spans="1:15" x14ac:dyDescent="0.3">
      <c r="A347" s="73"/>
      <c r="B347" s="73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</row>
    <row r="348" spans="1:15" x14ac:dyDescent="0.3">
      <c r="A348" s="73"/>
      <c r="B348" s="73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</row>
    <row r="349" spans="1:15" x14ac:dyDescent="0.3">
      <c r="A349" s="183">
        <v>10</v>
      </c>
      <c r="B349" s="73" t="s">
        <v>64</v>
      </c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</row>
    <row r="350" spans="1:15" x14ac:dyDescent="0.3">
      <c r="A350" s="183"/>
      <c r="B350" s="73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</row>
    <row r="351" spans="1:15" x14ac:dyDescent="0.3">
      <c r="A351" s="183"/>
      <c r="B351" s="73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</row>
    <row r="352" spans="1:15" x14ac:dyDescent="0.3">
      <c r="A352" s="183"/>
      <c r="B352" s="73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</row>
    <row r="353" spans="1:15" x14ac:dyDescent="0.3">
      <c r="A353" s="183"/>
      <c r="B353" s="73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</row>
    <row r="354" spans="1:15" x14ac:dyDescent="0.3">
      <c r="A354" s="183"/>
      <c r="B354" s="73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</row>
    <row r="355" spans="1:15" x14ac:dyDescent="0.3">
      <c r="A355" s="183"/>
      <c r="B355" s="73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</row>
    <row r="356" spans="1:15" x14ac:dyDescent="0.3">
      <c r="A356" s="183"/>
      <c r="B356" s="73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</row>
    <row r="357" spans="1:15" x14ac:dyDescent="0.3">
      <c r="A357" s="183"/>
      <c r="B357" s="73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</row>
    <row r="358" spans="1:15" x14ac:dyDescent="0.3">
      <c r="A358" s="183"/>
      <c r="B358" s="73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</row>
    <row r="359" spans="1:15" x14ac:dyDescent="0.3">
      <c r="A359" s="183"/>
      <c r="B359" s="73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</row>
    <row r="360" spans="1:15" x14ac:dyDescent="0.3">
      <c r="A360" s="183"/>
      <c r="B360" s="73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</row>
    <row r="361" spans="1:15" x14ac:dyDescent="0.3">
      <c r="A361" s="183"/>
      <c r="B361" s="73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</row>
    <row r="362" spans="1:15" x14ac:dyDescent="0.3">
      <c r="A362" s="183"/>
      <c r="B362" s="73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</row>
    <row r="363" spans="1:15" x14ac:dyDescent="0.3">
      <c r="A363" s="183"/>
      <c r="B363" s="73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</row>
    <row r="364" spans="1:15" x14ac:dyDescent="0.3">
      <c r="A364" s="183"/>
      <c r="B364" s="73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</row>
    <row r="365" spans="1:15" x14ac:dyDescent="0.3">
      <c r="A365" s="183"/>
      <c r="B365" s="73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</row>
    <row r="366" spans="1:15" x14ac:dyDescent="0.3">
      <c r="A366" s="183"/>
      <c r="B366" s="73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</row>
    <row r="367" spans="1:15" x14ac:dyDescent="0.3">
      <c r="A367" s="183"/>
      <c r="B367" s="73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</row>
    <row r="368" spans="1:15" x14ac:dyDescent="0.3">
      <c r="A368" s="183"/>
      <c r="B368" s="73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</row>
    <row r="369" spans="1:15" x14ac:dyDescent="0.3">
      <c r="A369" s="183"/>
      <c r="B369" s="73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</row>
    <row r="370" spans="1:15" x14ac:dyDescent="0.3">
      <c r="A370" s="183"/>
      <c r="B370" s="73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</row>
    <row r="371" spans="1:15" x14ac:dyDescent="0.3">
      <c r="A371" s="183"/>
      <c r="B371" s="73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</row>
    <row r="372" spans="1:15" x14ac:dyDescent="0.3">
      <c r="A372" s="183"/>
      <c r="B372" s="73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</row>
    <row r="373" spans="1:15" x14ac:dyDescent="0.3">
      <c r="A373" s="183"/>
      <c r="B373" s="73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</row>
    <row r="374" spans="1:15" x14ac:dyDescent="0.3">
      <c r="A374" s="183"/>
      <c r="B374" s="73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</row>
    <row r="375" spans="1:15" x14ac:dyDescent="0.3">
      <c r="A375" s="183"/>
      <c r="B375" s="73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</row>
    <row r="376" spans="1:15" x14ac:dyDescent="0.3">
      <c r="A376" s="183"/>
      <c r="B376" s="73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</row>
    <row r="377" spans="1:15" x14ac:dyDescent="0.3">
      <c r="A377" s="183"/>
      <c r="B377" s="73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</row>
    <row r="378" spans="1:15" x14ac:dyDescent="0.3">
      <c r="A378" s="183"/>
      <c r="B378" s="73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</row>
    <row r="379" spans="1:15" x14ac:dyDescent="0.3">
      <c r="A379" s="183"/>
      <c r="B379" s="73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</row>
    <row r="380" spans="1:15" x14ac:dyDescent="0.3">
      <c r="A380" s="183">
        <v>11</v>
      </c>
      <c r="B380" s="183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</row>
    <row r="381" spans="1:15" x14ac:dyDescent="0.3">
      <c r="A381" s="183"/>
      <c r="B381" s="183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</row>
    <row r="382" spans="1:15" x14ac:dyDescent="0.3">
      <c r="A382" s="183"/>
      <c r="B382" s="183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</row>
    <row r="383" spans="1:15" x14ac:dyDescent="0.3">
      <c r="A383" s="183"/>
      <c r="B383" s="183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</row>
    <row r="384" spans="1:15" x14ac:dyDescent="0.3">
      <c r="A384" s="183"/>
      <c r="B384" s="183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</row>
    <row r="385" spans="1:15" x14ac:dyDescent="0.3">
      <c r="A385" s="183"/>
      <c r="B385" s="183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</row>
    <row r="386" spans="1:15" x14ac:dyDescent="0.3">
      <c r="A386" s="183"/>
      <c r="B386" s="183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</row>
    <row r="387" spans="1:15" x14ac:dyDescent="0.3">
      <c r="A387" s="183"/>
      <c r="B387" s="183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</row>
    <row r="388" spans="1:15" x14ac:dyDescent="0.3">
      <c r="A388" s="183"/>
      <c r="B388" s="183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</row>
    <row r="389" spans="1:15" x14ac:dyDescent="0.3">
      <c r="A389" s="183"/>
      <c r="B389" s="183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</row>
    <row r="390" spans="1:15" x14ac:dyDescent="0.3">
      <c r="A390" s="183"/>
      <c r="B390" s="183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</row>
    <row r="391" spans="1:15" x14ac:dyDescent="0.3">
      <c r="A391" s="183"/>
      <c r="B391" s="183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</row>
    <row r="392" spans="1:15" x14ac:dyDescent="0.3">
      <c r="A392" s="183"/>
      <c r="B392" s="183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</row>
    <row r="393" spans="1:15" x14ac:dyDescent="0.3">
      <c r="A393" s="183"/>
      <c r="B393" s="183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</row>
    <row r="394" spans="1:15" x14ac:dyDescent="0.3">
      <c r="A394" s="183"/>
      <c r="B394" s="183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</row>
    <row r="395" spans="1:15" x14ac:dyDescent="0.3">
      <c r="A395" s="183"/>
      <c r="B395" s="183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</row>
    <row r="396" spans="1:15" x14ac:dyDescent="0.3">
      <c r="A396" s="183"/>
      <c r="B396" s="183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</row>
    <row r="397" spans="1:15" x14ac:dyDescent="0.3">
      <c r="A397" s="183"/>
      <c r="B397" s="183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</row>
    <row r="398" spans="1:15" x14ac:dyDescent="0.3">
      <c r="A398" s="183"/>
      <c r="B398" s="183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</row>
    <row r="399" spans="1:15" x14ac:dyDescent="0.3">
      <c r="A399" s="183"/>
      <c r="B399" s="183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</row>
    <row r="400" spans="1:15" x14ac:dyDescent="0.3">
      <c r="A400" s="183"/>
      <c r="B400" s="183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</row>
    <row r="401" spans="1:15" x14ac:dyDescent="0.3">
      <c r="A401" s="183"/>
      <c r="B401" s="183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</row>
    <row r="402" spans="1:15" x14ac:dyDescent="0.3">
      <c r="A402" s="183"/>
      <c r="B402" s="183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</row>
    <row r="403" spans="1:15" x14ac:dyDescent="0.3">
      <c r="A403" s="183"/>
      <c r="B403" s="183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</row>
    <row r="404" spans="1:15" x14ac:dyDescent="0.3">
      <c r="A404" s="183"/>
      <c r="B404" s="183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</row>
    <row r="405" spans="1:15" x14ac:dyDescent="0.3">
      <c r="A405" s="183"/>
      <c r="B405" s="183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</row>
    <row r="406" spans="1:15" x14ac:dyDescent="0.3">
      <c r="A406" s="183"/>
      <c r="B406" s="183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</row>
    <row r="407" spans="1:15" x14ac:dyDescent="0.3">
      <c r="A407" s="183"/>
      <c r="B407" s="183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</row>
    <row r="408" spans="1:15" x14ac:dyDescent="0.3">
      <c r="A408" s="183"/>
      <c r="B408" s="183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</row>
    <row r="409" spans="1:15" x14ac:dyDescent="0.3">
      <c r="A409" s="183"/>
      <c r="B409" s="183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</row>
    <row r="410" spans="1:15" x14ac:dyDescent="0.3">
      <c r="A410" s="183"/>
      <c r="B410" s="183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</row>
    <row r="411" spans="1:15" x14ac:dyDescent="0.3">
      <c r="A411" s="183"/>
      <c r="B411" s="183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</row>
    <row r="412" spans="1:15" x14ac:dyDescent="0.3">
      <c r="A412" s="183"/>
      <c r="B412" s="183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</row>
    <row r="413" spans="1:15" x14ac:dyDescent="0.3">
      <c r="A413" s="183"/>
      <c r="B413" s="183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</row>
    <row r="414" spans="1:15" x14ac:dyDescent="0.3">
      <c r="A414" s="183"/>
      <c r="B414" s="183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</row>
    <row r="415" spans="1:15" x14ac:dyDescent="0.3">
      <c r="A415" s="183"/>
      <c r="B415" s="183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</row>
  </sheetData>
  <mergeCells count="21">
    <mergeCell ref="A349:A379"/>
    <mergeCell ref="B349:B379"/>
    <mergeCell ref="B380:B415"/>
    <mergeCell ref="A380:A415"/>
    <mergeCell ref="C178:O215"/>
    <mergeCell ref="B216:B264"/>
    <mergeCell ref="A216:A264"/>
    <mergeCell ref="B265:B299"/>
    <mergeCell ref="A265:A299"/>
    <mergeCell ref="B300:B348"/>
    <mergeCell ref="A300:A348"/>
    <mergeCell ref="B2:B23"/>
    <mergeCell ref="A2:A23"/>
    <mergeCell ref="A77:A130"/>
    <mergeCell ref="B24:B76"/>
    <mergeCell ref="A24:A76"/>
    <mergeCell ref="B131:B177"/>
    <mergeCell ref="A131:A177"/>
    <mergeCell ref="B77:B130"/>
    <mergeCell ref="A178:A215"/>
    <mergeCell ref="B178:B215"/>
  </mergeCells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本次处理费用项目列表</vt:lpstr>
      <vt:lpstr>对应20241228费用处理回款记录表</vt:lpstr>
      <vt:lpstr>对应20231220付款表的回款记录表</vt:lpstr>
      <vt:lpstr>对应20230913付款表的回款记录表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sundy_cai</dc:creator>
  <cp:lastModifiedBy>caiji</cp:lastModifiedBy>
  <dcterms:created xsi:type="dcterms:W3CDTF">2015-06-05T18:19:34Z</dcterms:created>
  <dcterms:modified xsi:type="dcterms:W3CDTF">2024-12-28T11:14:06Z</dcterms:modified>
</cp:coreProperties>
</file>