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"/>
    </mc:Choice>
  </mc:AlternateContent>
  <xr:revisionPtr revIDLastSave="0" documentId="13_ncr:1_{3F8A3731-C941-4240-AD7C-11FFE1BD8EBF}" xr6:coauthVersionLast="47" xr6:coauthVersionMax="47" xr10:uidLastSave="{00000000-0000-0000-0000-000000000000}"/>
  <bookViews>
    <workbookView xWindow="3920" yWindow="2980" windowWidth="19200" windowHeight="997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6" i="1" l="1"/>
  <c r="N9" i="1"/>
  <c r="N8" i="1"/>
  <c r="U8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<sst xmlns="http://schemas.openxmlformats.org/spreadsheetml/2006/main" count="75" uniqueCount="66">
  <si>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</si>
  <si>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</si>
  <si>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</si>
  <si>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</si>
  <si>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</si>
  <si>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</si>
  <si>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</si>
  <si>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</si>
  <si>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</si>
  <si>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</si>
  <si>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</si>
  <si>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</si>
  <si>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</si>
  <si>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</si>
  <si>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</si>
  <si>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</si>
  <si>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</si>
  <si>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</si>
  <si>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</si>
  <si>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</si>
  <si>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</si>
  <si>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</si>
  <si>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</si>
  <si>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</si>
  <si>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</si>
  <si>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</si>
  <si>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</si>
  <si>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</si>
  <si>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</si>
  <si>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</si>
  <si>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</si>
  <si>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</si>
  <si>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</si>
  <si>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</si>
  <si>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</si>
  <si>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</si>
  <si>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</si>
  <si>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</si>
  <si>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</si>
  <si>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</si>
  <si>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</si>
  <si>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</si>
  <si>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</si>
  <si>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</si>
  <si>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</si>
  <si>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</si>
  <si>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</si>
  <si>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</si>
  <si>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</si>
  <si>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</si>
  <si>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</si>
  <si>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</si>
  <si>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</si>
  <si>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武汉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</si>
  <si>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</si>
  <si>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</si>
  <si>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</si>
  <si>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出租 过路</t>
    <phoneticPr fontId="12" type="noConversion"/>
  </si>
  <si>
    <t>住宿</t>
    <phoneticPr fontId="12" type="noConversion"/>
  </si>
  <si>
    <t>机票附加</t>
    <phoneticPr fontId="12" type="noConversion"/>
  </si>
  <si>
    <t xml:space="preserve"> 2023年 8月 29日</t>
    <phoneticPr fontId="12" type="noConversion"/>
  </si>
  <si>
    <t>汉口</t>
    <phoneticPr fontId="12" type="noConversion"/>
  </si>
  <si>
    <t>襄阳</t>
    <phoneticPr fontId="12" type="noConversion"/>
  </si>
  <si>
    <t>孝感</t>
    <phoneticPr fontId="12" type="noConversion"/>
  </si>
  <si>
    <t>恩施</t>
    <phoneticPr fontId="12" type="noConversion"/>
  </si>
  <si>
    <t>宜昌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</si>
</sst>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20" fillId="0" borderId="0" xfId="0" applyFont="1">
      <alignment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R13" sqref="R13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21" ht="15" x14ac:dyDescent="0.25">
      <c r="B2" s="92" t="s">
        <v>1</v>
      </c>
      <c r="C2" s="92"/>
      <c r="D2" s="93" t="s">
        <v>49</v>
      </c>
      <c r="E2" s="94"/>
      <c r="F2" s="9" t="s">
        <v>2</v>
      </c>
      <c r="G2" s="95" t="s">
        <v>51</v>
      </c>
      <c r="H2" s="96"/>
      <c r="I2" s="9" t="s">
        <v>3</v>
      </c>
      <c r="J2" s="97" t="s">
        <v>52</v>
      </c>
      <c r="K2" s="98"/>
      <c r="L2" s="99" t="s">
        <v>60</v>
      </c>
      <c r="M2" s="100"/>
      <c r="N2" s="100"/>
    </row>
    <row r="3" spans="2:21" ht="14.25" customHeight="1" x14ac:dyDescent="0.25">
      <c r="B3" s="77" t="s">
        <v>4</v>
      </c>
      <c r="C3" s="77"/>
      <c r="D3" s="77"/>
      <c r="E3" s="34" t="s">
        <v>55</v>
      </c>
      <c r="F3" s="77" t="s">
        <v>5</v>
      </c>
      <c r="G3" s="77"/>
      <c r="H3" s="78"/>
      <c r="I3" s="79"/>
      <c r="J3" s="79"/>
      <c r="K3" s="21" t="s">
        <v>6</v>
      </c>
      <c r="L3" s="80" t="s">
        <v>7</v>
      </c>
      <c r="M3" s="81"/>
      <c r="N3" s="82"/>
      <c r="O3" s="48"/>
    </row>
    <row r="4" spans="2:21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50</v>
      </c>
      <c r="J4" s="88"/>
      <c r="K4" s="89"/>
      <c r="L4" s="77" t="s">
        <v>12</v>
      </c>
      <c r="M4" s="77"/>
      <c r="N4" s="77"/>
      <c r="O4" s="48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21" ht="14.25" customHeight="1" x14ac:dyDescent="0.25">
      <c r="B6" s="12">
        <v>8</v>
      </c>
      <c r="C6" s="13">
        <v>16</v>
      </c>
      <c r="D6" s="35" t="s">
        <v>48</v>
      </c>
      <c r="E6" s="35" t="s">
        <v>53</v>
      </c>
      <c r="F6" s="35">
        <v>1</v>
      </c>
      <c r="G6" s="39">
        <v>623</v>
      </c>
      <c r="H6" s="16"/>
      <c r="I6" s="27">
        <v>9</v>
      </c>
      <c r="J6" s="24">
        <v>80</v>
      </c>
      <c r="K6" s="24">
        <f t="shared" ref="K6" si="0">I6*J6</f>
        <v>720</v>
      </c>
      <c r="L6" s="33" t="s">
        <v>56</v>
      </c>
      <c r="M6" s="25"/>
      <c r="N6" s="26">
        <f>349.66+331.6</f>
        <v>681.26</v>
      </c>
      <c r="O6" s="48"/>
    </row>
    <row r="7" spans="2:21" ht="14.25" customHeight="1" x14ac:dyDescent="0.25">
      <c r="B7" s="12">
        <v>8</v>
      </c>
      <c r="C7" s="13">
        <v>21</v>
      </c>
      <c r="D7" s="35" t="s">
        <v>61</v>
      </c>
      <c r="E7" s="35" t="s">
        <v>62</v>
      </c>
      <c r="F7" s="13">
        <v>1</v>
      </c>
      <c r="G7" s="37">
        <v>144</v>
      </c>
      <c r="H7" s="16"/>
      <c r="I7" s="27"/>
      <c r="J7" s="24"/>
      <c r="K7" s="24"/>
      <c r="L7" s="40" t="s">
        <v>57</v>
      </c>
      <c r="M7" s="29"/>
      <c r="N7" s="30">
        <v>0</v>
      </c>
      <c r="O7" s="48"/>
    </row>
    <row r="8" spans="2:21" ht="14.25" customHeight="1" x14ac:dyDescent="0.25">
      <c r="B8" s="12">
        <v>8</v>
      </c>
      <c r="C8" s="13">
        <v>22</v>
      </c>
      <c r="D8" s="35" t="s">
        <v>63</v>
      </c>
      <c r="E8" s="35" t="s">
        <v>53</v>
      </c>
      <c r="F8" s="13">
        <v>1</v>
      </c>
      <c r="G8" s="37">
        <v>69</v>
      </c>
      <c r="H8" s="16"/>
      <c r="I8" s="27"/>
      <c r="J8" s="24"/>
      <c r="K8" s="24"/>
      <c r="L8" s="33" t="s">
        <v>58</v>
      </c>
      <c r="M8" s="29"/>
      <c r="N8" s="38">
        <f>1200+480+320+320</f>
        <v>2320</v>
      </c>
      <c r="O8" s="48"/>
      <c r="U8" s="41">
        <f>240*5</f>
        <v>1200</v>
      </c>
    </row>
    <row r="9" spans="2:21" ht="14.25" customHeight="1" x14ac:dyDescent="0.25">
      <c r="B9" s="12">
        <v>8</v>
      </c>
      <c r="C9" s="13">
        <v>24</v>
      </c>
      <c r="D9" s="35" t="s">
        <v>53</v>
      </c>
      <c r="E9" s="35" t="s">
        <v>64</v>
      </c>
      <c r="F9" s="13">
        <v>1</v>
      </c>
      <c r="G9" s="37">
        <v>382</v>
      </c>
      <c r="H9" s="16"/>
      <c r="I9" s="27"/>
      <c r="J9" s="24"/>
      <c r="K9" s="24"/>
      <c r="L9" s="40" t="s">
        <v>59</v>
      </c>
      <c r="M9" s="29"/>
      <c r="N9" s="30">
        <f>38+38</f>
        <v>76</v>
      </c>
      <c r="O9" s="48"/>
    </row>
    <row r="10" spans="2:21" ht="14.25" customHeight="1" x14ac:dyDescent="0.25">
      <c r="B10" s="12">
        <v>8</v>
      </c>
      <c r="C10" s="13">
        <v>25</v>
      </c>
      <c r="D10" s="35" t="s">
        <v>65</v>
      </c>
      <c r="E10" s="35" t="s">
        <v>48</v>
      </c>
      <c r="F10" s="35">
        <v>1</v>
      </c>
      <c r="G10" s="37">
        <v>1210</v>
      </c>
      <c r="H10" s="16"/>
      <c r="I10" s="27"/>
      <c r="J10" s="24"/>
      <c r="K10" s="24"/>
      <c r="L10" s="33"/>
      <c r="M10" s="29"/>
      <c r="N10" s="30"/>
      <c r="O10" s="48"/>
    </row>
    <row r="11" spans="2:21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48"/>
    </row>
    <row r="12" spans="2:21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48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8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8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3077.26</v>
      </c>
      <c r="O15" s="48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25</v>
      </c>
      <c r="M16" s="65"/>
      <c r="N16" s="66"/>
      <c r="O16" s="48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 x14ac:dyDescent="0.25">
      <c r="B19" s="67" t="s">
        <v>26</v>
      </c>
      <c r="C19" s="68"/>
      <c r="D19" s="68"/>
      <c r="E19" s="68"/>
      <c r="F19" s="69"/>
      <c r="G19" s="36">
        <f>SUM(G6:G18)</f>
        <v>2428</v>
      </c>
      <c r="H19" s="70" t="s">
        <v>27</v>
      </c>
      <c r="I19" s="71"/>
      <c r="J19" s="31"/>
      <c r="K19" s="32">
        <f>SUM(K6:K18)</f>
        <v>720</v>
      </c>
      <c r="L19" s="57"/>
      <c r="M19" s="58"/>
      <c r="N19" s="59"/>
      <c r="O19" s="48"/>
    </row>
    <row r="20" spans="2:15" ht="17.25" customHeight="1" x14ac:dyDescent="0.25">
      <c r="B20" s="72" t="s">
        <v>28</v>
      </c>
      <c r="C20" s="72"/>
      <c r="D20" s="73"/>
      <c r="E20" s="74"/>
      <c r="F20" s="73" t="s">
        <v>29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 x14ac:dyDescent="0.25">
      <c r="B21" s="53" t="s">
        <v>30</v>
      </c>
      <c r="C21" s="53"/>
      <c r="D21" s="18" t="s">
        <v>31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陆仟贰佰贰拾伍元贰角陆分</v>
      </c>
      <c r="F21" s="63"/>
      <c r="G21" s="63"/>
      <c r="H21" s="63"/>
      <c r="I21" s="63"/>
      <c r="J21" s="63"/>
      <c r="K21" s="63"/>
      <c r="L21" s="47" t="s">
        <v>32</v>
      </c>
      <c r="M21" s="49">
        <f>K19+N15+G19</f>
        <v>6225.26</v>
      </c>
      <c r="N21" s="50"/>
      <c r="O21" s="48"/>
    </row>
    <row r="22" spans="2:15" ht="14.25" customHeight="1" x14ac:dyDescent="0.25">
      <c r="B22" s="53"/>
      <c r="C22" s="53"/>
      <c r="D22" s="18" t="s">
        <v>33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 x14ac:dyDescent="0.25">
      <c r="B23" s="42" t="s">
        <v>54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2023-09-07T03:43:20Z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