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332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r:id="rId4"/>
    <sheet name="（居民）工资表-4月" sheetId="17" state="hidden" r:id="rId5"/>
    <sheet name="（居民）工资表-5月" sheetId="18" state="hidden" r:id="rId6"/>
    <sheet name="（居民）工资表-6月" sheetId="19" state="hidden" r:id="rId7"/>
    <sheet name="（居民）工资表-7月" sheetId="20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2月" sheetId="25" state="hidden" r:id="rId13"/>
    <sheet name="Sheet1" sheetId="14" state="hidden" r:id="rId14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3" hidden="1">'（居民）工资表-3月'!$A$3:$AT$5</definedName>
    <definedName name="_xlnm._FilterDatabase" localSheetId="4" hidden="1">'（居民）工资表-4月'!$A$3:$AT$24</definedName>
    <definedName name="_xlnm._FilterDatabase" localSheetId="5" hidden="1">'（居民）工资表-5月'!$A$3:$AT$24</definedName>
    <definedName name="_xlnm._FilterDatabase" localSheetId="6" hidden="1">'（居民）工资表-6月'!$A$3:$AT$24</definedName>
    <definedName name="_xlnm._FilterDatabase" localSheetId="7" hidden="1">'（居民）工资表-7月'!$A$3:$AT$24</definedName>
    <definedName name="_xlnm._FilterDatabase" localSheetId="8" hidden="1">'（居民）工资表-8月'!$A$3:$AT$24</definedName>
    <definedName name="_xlnm._FilterDatabase" localSheetId="9" hidden="1">'（居民）工资表-9月'!$A$3:$AT$24</definedName>
    <definedName name="_xlnm._FilterDatabase" localSheetId="10" hidden="1">'（居民）工资表-10月'!$A$3:$AT$24</definedName>
    <definedName name="_xlnm._FilterDatabase" localSheetId="11" hidden="1">'（居民）工资表-11月'!$A$3:$AT$24</definedName>
    <definedName name="_xlnm._FilterDatabase" localSheetId="12" hidden="1">'（居民）工资表-12月'!$A$3:$AT$24</definedName>
    <definedName name="_xlnm.Print_Area" localSheetId="10">'（居民）工资表-10月'!$A$1:$AT$30</definedName>
    <definedName name="_xlnm.Print_Area" localSheetId="11">'（居民）工资表-11月'!$A$1:$AT$30</definedName>
    <definedName name="_xlnm.Print_Area" localSheetId="12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3">'（居民）工资表-3月'!$A$1:$AT$11</definedName>
    <definedName name="_xlnm.Print_Area" localSheetId="4">'（居民）工资表-4月'!$A$1:$AT$30</definedName>
    <definedName name="_xlnm.Print_Area" localSheetId="5">'（居民）工资表-5月'!$A$1:$AT$30</definedName>
    <definedName name="_xlnm.Print_Area" localSheetId="6">'（居民）工资表-6月'!$A$1:$AT$30</definedName>
    <definedName name="_xlnm.Print_Area" localSheetId="7">'（居民）工资表-7月'!$A$1:$AT$30</definedName>
    <definedName name="_xlnm.Print_Area" localSheetId="8">'（居民）工资表-8月'!$A$1:$AT$30</definedName>
    <definedName name="_xlnm.Print_Area" localSheetId="9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<sst xmlns="http://schemas.openxmlformats.org/spreadsheetml/2006/main" count="1409" uniqueCount="156">
  <si>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</si>
  <si>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</si>
  <si>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</si>
  <si>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</si>
  <si>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</si>
  <si>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</si>
  <si>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</si>
  <si>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</si>
  <si>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</si>
  <si>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</si>
  <si>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</si>
  <si>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</si>
  <si>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</si>
  <si>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</si>
  <si>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</si>
  <si>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</si>
  <si>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</si>
  <si>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</si>
  <si>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</si>
  <si>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</si>
  <si>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</si>
  <si>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</si>
  <si>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</si>
  <si>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</si>
  <si>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</si>
  <si>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</si>
  <si>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</si>
  <si>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</si>
  <si>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</si>
  <si>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</si>
  <si>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</si>
  <si>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</si>
  <si>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</si>
  <si>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</si>
  <si>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</si>
  <si>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</si>
  <si>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</si>
  <si>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</si>
  <si>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</si>
  <si>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</si>
  <si>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</si>
  <si>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</si>
  <si>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</si>
  <si>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</si>
  <si>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</si>
  <si>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</si>
  <si>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</si>
  <si>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</si>
  <si>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</si>
  <si>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</si>
  <si>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</si>
  <si>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</si>
  <si>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</si>
  <si>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</si>
  <si>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</si>
  <si>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</si>
  <si>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</si>
  <si>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</si>
  <si>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</si>
  <si>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</si>
  <si>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</si>
  <si>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</si>
  <si>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</si>
  <si>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</si>
  <si>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</si>
  <si>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</si>
  <si>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</si>
  <si>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</si>
  <si>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</si>
  <si>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</si>
  <si>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t>根据贵公司与我公司所签订的服务协议，请贵公司在</t>
    </r>
    <r>
      <rPr>
        <b/>
        <sz val="11"/>
        <color rgb="FFFF0000"/>
        <rFont val="宋体"/>
        <charset val="134"/>
      </rPr>
      <t>2021年3月9日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</si>
  <si>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</si>
  <si>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</si>
  <si>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</si>
  <si>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</si>
  <si>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</si>
  <si>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</si>
  <si>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</si>
  <si>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</si>
  <si>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</si>
  <si>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</si>
  <si>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</si>
  <si>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</si>
  <si>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</si>
  <si>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</si>
  <si>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</si>
  <si>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</si>
  <si>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</si>
  <si>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</si>
  <si>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</si>
  <si>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</si>
  <si>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</si>
  <si>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</si>
  <si>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</si>
  <si>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</si>
  <si>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</si>
  <si>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</si>
  <si>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</si>
  <si>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</si>
  <si>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</si>
  <si>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</si>
  <si>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</si>
  <si>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</si>
  <si>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</si>
  <si>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</si>
  <si>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XX公司</t>
  </si>
  <si>
    <t>430102197608240521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</si>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</sst>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[DBNum2][$-804]General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);[Red]\(#,##0.00\)"/>
    <numFmt numFmtId="178" formatCode="0.00_ "/>
    <numFmt numFmtId="179" formatCode="General\ &quot;年&quot;"/>
    <numFmt numFmtId="180" formatCode="#,##0_);[Red]\(#,##0\)"/>
    <numFmt numFmtId="181" formatCode="&quot;$&quot;0_ "/>
    <numFmt numFmtId="182" formatCode="0.00_);[Red]\(0.00\)"/>
    <numFmt numFmtId="183" formatCode="&quot;$&quot;#,##0_ ;[Red]\-&quot;$&quot;#,##0_ "/>
    <numFmt numFmtId="184" formatCode="0_);[Red]\(0\)"/>
    <numFmt numFmtId="185" formatCode="0.00_);\(0.00\)"/>
  </numFmts>
  <fonts count="10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theme="1" tint="0.0499893185216834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0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2"/>
      <color indexed="8"/>
      <name val="Verdana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5" fillId="43" borderId="38" applyNumberFormat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69" fillId="0" borderId="0">
      <alignment vertical="center"/>
    </xf>
    <xf numFmtId="0" fontId="56" fillId="0" borderId="3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0" borderId="0"/>
    <xf numFmtId="0" fontId="68" fillId="46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45" applyNumberFormat="0" applyFont="0" applyAlignment="0" applyProtection="0">
      <alignment vertical="center"/>
    </xf>
    <xf numFmtId="0" fontId="6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7" fillId="0" borderId="44" applyNumberFormat="0" applyFill="0" applyAlignment="0" applyProtection="0">
      <alignment vertical="center"/>
    </xf>
    <xf numFmtId="0" fontId="92" fillId="0" borderId="0"/>
    <xf numFmtId="0" fontId="83" fillId="0" borderId="44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4" fillId="17" borderId="41" applyNumberFormat="0" applyAlignment="0" applyProtection="0">
      <alignment vertical="center"/>
    </xf>
    <xf numFmtId="0" fontId="70" fillId="17" borderId="38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82" fillId="42" borderId="48" applyNumberFormat="0" applyAlignment="0" applyProtection="0">
      <alignment vertical="center"/>
    </xf>
    <xf numFmtId="0" fontId="66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90" fillId="0" borderId="51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89" fillId="0" borderId="50" applyNumberFormat="0" applyFill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79" fillId="37" borderId="47" applyNumberFormat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6" fillId="0" borderId="0"/>
    <xf numFmtId="0" fontId="58" fillId="10" borderId="36" applyNumberFormat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0" borderId="0"/>
    <xf numFmtId="0" fontId="6" fillId="50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69" fillId="0" borderId="0"/>
    <xf numFmtId="0" fontId="7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9" fillId="0" borderId="0"/>
    <xf numFmtId="0" fontId="6" fillId="4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6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69" fillId="0" borderId="0"/>
    <xf numFmtId="0" fontId="6" fillId="14" borderId="0" applyNumberFormat="0" applyBorder="0" applyAlignment="0" applyProtection="0">
      <alignment vertical="center"/>
    </xf>
    <xf numFmtId="0" fontId="66" fillId="0" borderId="0"/>
    <xf numFmtId="0" fontId="59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7" borderId="47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7" borderId="47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26" borderId="42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7" borderId="47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/>
    <xf numFmtId="0" fontId="6" fillId="5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6" fillId="0" borderId="0"/>
    <xf numFmtId="0" fontId="79" fillId="37" borderId="47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88" fillId="37" borderId="42" applyNumberFormat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3" borderId="46" applyNumberFormat="0" applyFon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6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6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8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67" fillId="15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3" fillId="0" borderId="40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71" fillId="0" borderId="39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84" fillId="0" borderId="0"/>
    <xf numFmtId="0" fontId="76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6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75" fillId="26" borderId="42" applyNumberFormat="0" applyAlignment="0" applyProtection="0">
      <alignment vertical="center"/>
    </xf>
    <xf numFmtId="0" fontId="66" fillId="0" borderId="0">
      <alignment vertical="center"/>
    </xf>
    <xf numFmtId="0" fontId="75" fillId="26" borderId="42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75" fillId="26" borderId="42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6" fillId="0" borderId="0"/>
    <xf numFmtId="0" fontId="59" fillId="28" borderId="0" applyNumberFormat="0" applyBorder="0" applyAlignment="0" applyProtection="0">
      <alignment vertical="center"/>
    </xf>
    <xf numFmtId="0" fontId="66" fillId="0" borderId="0"/>
    <xf numFmtId="0" fontId="59" fillId="28" borderId="0" applyNumberFormat="0" applyBorder="0" applyAlignment="0" applyProtection="0">
      <alignment vertical="center"/>
    </xf>
    <xf numFmtId="0" fontId="66" fillId="0" borderId="0"/>
    <xf numFmtId="0" fontId="59" fillId="28" borderId="0" applyNumberFormat="0" applyBorder="0" applyAlignment="0" applyProtection="0">
      <alignment vertical="center"/>
    </xf>
    <xf numFmtId="0" fontId="66" fillId="0" borderId="0"/>
    <xf numFmtId="0" fontId="6" fillId="0" borderId="0">
      <alignment vertical="center"/>
    </xf>
    <xf numFmtId="0" fontId="6" fillId="0" borderId="0">
      <alignment vertical="center"/>
    </xf>
    <xf numFmtId="0" fontId="94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6" fillId="0" borderId="0">
      <alignment vertical="center"/>
    </xf>
    <xf numFmtId="0" fontId="75" fillId="26" borderId="42" applyNumberFormat="0" applyAlignment="0" applyProtection="0">
      <alignment vertical="center"/>
    </xf>
    <xf numFmtId="0" fontId="66" fillId="0" borderId="0"/>
    <xf numFmtId="0" fontId="69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/>
    <xf numFmtId="0" fontId="61" fillId="0" borderId="0" applyNumberFormat="0" applyFill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76" fontId="66" fillId="0" borderId="0"/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76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9" fillId="37" borderId="47" applyNumberFormat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92" fillId="0" borderId="0"/>
    <xf numFmtId="0" fontId="75" fillId="26" borderId="42" applyNumberFormat="0" applyAlignment="0" applyProtection="0">
      <alignment vertical="center"/>
    </xf>
    <xf numFmtId="0" fontId="92" fillId="0" borderId="0"/>
    <xf numFmtId="0" fontId="75" fillId="26" borderId="42" applyNumberFormat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75" fillId="26" borderId="42" applyNumberFormat="0" applyAlignment="0" applyProtection="0">
      <alignment vertical="center"/>
    </xf>
    <xf numFmtId="0" fontId="95" fillId="0" borderId="0"/>
    <xf numFmtId="0" fontId="69" fillId="0" borderId="0"/>
    <xf numFmtId="0" fontId="92" fillId="0" borderId="0"/>
    <xf numFmtId="0" fontId="92" fillId="0" borderId="0"/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0" fontId="6" fillId="33" borderId="46" applyNumberFormat="0" applyFont="0" applyAlignment="0" applyProtection="0">
      <alignment vertical="center"/>
    </xf>
    <xf numFmtId="176" fontId="0" fillId="0" borderId="0">
      <alignment vertical="center"/>
    </xf>
    <xf numFmtId="176" fontId="66" fillId="0" borderId="0" applyBorder="0"/>
    <xf numFmtId="176" fontId="96" fillId="0" borderId="0" applyNumberFormat="0" applyFill="0" applyBorder="0" applyAlignment="0" applyProtection="0">
      <alignment vertical="center"/>
    </xf>
    <xf numFmtId="176" fontId="66" fillId="0" borderId="0"/>
    <xf numFmtId="38" fontId="66" fillId="0" borderId="0" applyFont="0" applyFill="0" applyBorder="0" applyAlignment="0" applyProtection="0">
      <alignment vertical="center"/>
    </xf>
    <xf numFmtId="176" fontId="30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2" fontId="6" fillId="0" borderId="0" xfId="309" applyNumberFormat="1">
      <alignment vertical="center"/>
    </xf>
    <xf numFmtId="180" fontId="8" fillId="0" borderId="0" xfId="110" applyNumberFormat="1" applyFont="1" applyFill="1" applyBorder="1" applyAlignment="1" applyProtection="1">
      <alignment vertical="center"/>
    </xf>
    <xf numFmtId="180" fontId="9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0" fontId="11" fillId="3" borderId="5" xfId="110" applyNumberFormat="1" applyFont="1" applyFill="1" applyBorder="1" applyAlignment="1" applyProtection="1">
      <alignment horizontal="center" vertical="center"/>
    </xf>
    <xf numFmtId="180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80" fontId="11" fillId="3" borderId="6" xfId="110" applyNumberFormat="1" applyFont="1" applyFill="1" applyBorder="1" applyAlignment="1" applyProtection="1">
      <alignment horizontal="center" vertical="center"/>
    </xf>
    <xf numFmtId="180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80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0" fontId="14" fillId="4" borderId="6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2" fontId="6" fillId="4" borderId="7" xfId="309" applyNumberFormat="1" applyFont="1" applyFill="1" applyBorder="1" applyAlignment="1">
      <alignment horizontal="center" vertical="center"/>
    </xf>
    <xf numFmtId="177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0" fontId="10" fillId="0" borderId="0" xfId="110" applyNumberFormat="1" applyFont="1" applyFill="1" applyBorder="1" applyAlignment="1" applyProtection="1">
      <alignment horizontal="center" vertical="center"/>
    </xf>
    <xf numFmtId="178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8" fontId="14" fillId="0" borderId="7" xfId="309" applyNumberFormat="1" applyFont="1" applyFill="1" applyBorder="1">
      <alignment vertical="center"/>
    </xf>
    <xf numFmtId="178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77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4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4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9" applyNumberFormat="1" applyFont="1" applyFill="1" applyBorder="1" applyAlignment="1">
      <alignment horizontal="left" vertical="center"/>
    </xf>
    <xf numFmtId="182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82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>
      <alignment vertical="center"/>
    </xf>
    <xf numFmtId="178" fontId="14" fillId="4" borderId="10" xfId="309" applyNumberFormat="1" applyFont="1" applyFill="1" applyBorder="1" applyAlignment="1">
      <alignment horizontal="center" vertical="center"/>
    </xf>
    <xf numFmtId="178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77" fontId="14" fillId="4" borderId="10" xfId="309" applyNumberFormat="1" applyFont="1" applyFill="1" applyBorder="1" applyAlignment="1" applyProtection="1">
      <alignment horizontal="center" vertical="center"/>
    </xf>
    <xf numFmtId="182" fontId="20" fillId="4" borderId="7" xfId="290" applyNumberFormat="1" applyFont="1" applyFill="1" applyBorder="1" applyAlignment="1" applyProtection="1">
      <alignment horizontal="center" vertical="center"/>
    </xf>
    <xf numFmtId="182" fontId="25" fillId="4" borderId="7" xfId="398" applyNumberFormat="1" applyFont="1" applyFill="1" applyBorder="1" applyAlignment="1" applyProtection="1">
      <alignment horizontal="center" vertical="center"/>
    </xf>
    <xf numFmtId="177" fontId="14" fillId="0" borderId="0" xfId="309" applyNumberFormat="1" applyFont="1" applyFill="1" applyBorder="1" applyAlignment="1" applyProtection="1">
      <alignment horizontal="center" vertical="center"/>
    </xf>
    <xf numFmtId="182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2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2" fontId="8" fillId="3" borderId="6" xfId="110" applyNumberFormat="1" applyFont="1" applyFill="1" applyBorder="1" applyAlignment="1" applyProtection="1">
      <alignment horizontal="center" vertical="center" wrapText="1"/>
    </xf>
    <xf numFmtId="177" fontId="14" fillId="4" borderId="7" xfId="309" applyNumberFormat="1" applyFont="1" applyFill="1" applyBorder="1" applyAlignment="1" applyProtection="1">
      <alignment horizontal="center" vertical="center"/>
    </xf>
    <xf numFmtId="182" fontId="16" fillId="0" borderId="7" xfId="309" applyNumberFormat="1" applyFont="1" applyFill="1" applyBorder="1" applyAlignment="1">
      <alignment horizontal="center" vertical="center" wrapText="1"/>
    </xf>
    <xf numFmtId="177" fontId="14" fillId="0" borderId="7" xfId="309" applyNumberFormat="1" applyFont="1" applyFill="1" applyBorder="1" applyAlignment="1" applyProtection="1">
      <alignment horizontal="center" vertical="center"/>
    </xf>
    <xf numFmtId="182" fontId="17" fillId="4" borderId="7" xfId="309" applyNumberFormat="1" applyFont="1" applyFill="1" applyBorder="1" applyAlignment="1" applyProtection="1">
      <alignment horizontal="center" vertical="center" shrinkToFit="1"/>
    </xf>
    <xf numFmtId="177" fontId="14" fillId="4" borderId="7" xfId="309" applyNumberFormat="1" applyFont="1" applyFill="1" applyBorder="1" applyAlignment="1" applyProtection="1">
      <alignment horizontal="center" vertical="center" shrinkToFit="1"/>
    </xf>
    <xf numFmtId="182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177" fontId="6" fillId="0" borderId="0" xfId="309" applyNumberFormat="1">
      <alignment vertical="center"/>
    </xf>
    <xf numFmtId="176" fontId="0" fillId="6" borderId="0" xfId="447" applyFill="1">
      <alignment vertical="center"/>
    </xf>
    <xf numFmtId="176" fontId="0" fillId="6" borderId="0" xfId="447" applyFill="1" applyAlignment="1">
      <alignment horizontal="center" vertical="center"/>
    </xf>
    <xf numFmtId="176" fontId="26" fillId="6" borderId="0" xfId="491" applyFont="1" applyFill="1" applyAlignment="1">
      <alignment horizontal="center" vertical="center"/>
    </xf>
    <xf numFmtId="176" fontId="27" fillId="6" borderId="0" xfId="491" applyFont="1" applyFill="1" applyAlignment="1" applyProtection="1">
      <alignment horizontal="center" vertical="center"/>
      <protection locked="0"/>
    </xf>
    <xf numFmtId="176" fontId="27" fillId="6" borderId="0" xfId="491" applyFont="1" applyFill="1" applyAlignment="1" applyProtection="1">
      <alignment horizontal="left" vertical="center"/>
      <protection locked="0"/>
    </xf>
    <xf numFmtId="176" fontId="28" fillId="6" borderId="0" xfId="491" applyFont="1" applyFill="1" applyAlignment="1" applyProtection="1">
      <alignment horizontal="center" vertical="center"/>
      <protection locked="0"/>
    </xf>
    <xf numFmtId="176" fontId="29" fillId="6" borderId="0" xfId="491" applyFont="1" applyFill="1" applyAlignment="1" applyProtection="1">
      <alignment horizontal="left" vertical="center"/>
      <protection locked="0"/>
    </xf>
    <xf numFmtId="176" fontId="30" fillId="6" borderId="0" xfId="447" applyFont="1" applyFill="1" applyAlignment="1" applyProtection="1">
      <alignment horizontal="right" vertical="center"/>
      <protection locked="0"/>
    </xf>
    <xf numFmtId="49" fontId="31" fillId="6" borderId="0" xfId="490" applyNumberFormat="1" applyFont="1" applyFill="1" applyAlignment="1" applyProtection="1">
      <alignment horizontal="left" vertical="center"/>
      <protection locked="0"/>
    </xf>
    <xf numFmtId="176" fontId="32" fillId="6" borderId="0" xfId="447" applyFont="1" applyFill="1" applyAlignment="1" applyProtection="1">
      <alignment horizontal="left" vertical="center"/>
      <protection locked="0"/>
    </xf>
    <xf numFmtId="176" fontId="33" fillId="6" borderId="0" xfId="491" applyFont="1" applyFill="1" applyAlignment="1">
      <alignment horizontal="right" vertical="center"/>
    </xf>
    <xf numFmtId="14" fontId="34" fillId="6" borderId="0" xfId="447" applyNumberFormat="1" applyFont="1" applyFill="1" applyAlignment="1" applyProtection="1">
      <alignment horizontal="left" vertical="center"/>
      <protection locked="0"/>
    </xf>
    <xf numFmtId="176" fontId="34" fillId="6" borderId="0" xfId="447" applyFont="1" applyFill="1" applyAlignment="1" applyProtection="1">
      <alignment horizontal="right" vertical="center"/>
      <protection locked="0"/>
    </xf>
    <xf numFmtId="176" fontId="35" fillId="6" borderId="0" xfId="447" applyFont="1" applyFill="1" applyAlignment="1">
      <alignment horizontal="left" vertical="center"/>
    </xf>
    <xf numFmtId="176" fontId="29" fillId="6" borderId="0" xfId="491" applyFont="1" applyFill="1" applyAlignment="1" applyProtection="1">
      <alignment horizontal="center" vertical="center"/>
      <protection locked="0"/>
    </xf>
    <xf numFmtId="176" fontId="35" fillId="6" borderId="0" xfId="447" applyFont="1" applyFill="1" applyAlignment="1" applyProtection="1">
      <alignment horizontal="left" vertical="center"/>
      <protection locked="0"/>
    </xf>
    <xf numFmtId="176" fontId="36" fillId="6" borderId="0" xfId="491" applyFont="1" applyFill="1" applyAlignment="1" applyProtection="1">
      <alignment horizontal="center" vertical="center"/>
      <protection locked="0"/>
    </xf>
    <xf numFmtId="181" fontId="34" fillId="6" borderId="0" xfId="490" applyNumberFormat="1" applyFont="1" applyFill="1" applyAlignment="1" applyProtection="1">
      <alignment horizontal="left" vertical="center"/>
      <protection locked="0"/>
    </xf>
    <xf numFmtId="176" fontId="37" fillId="6" borderId="11" xfId="447" applyFont="1" applyFill="1" applyBorder="1" applyAlignment="1" applyProtection="1">
      <alignment horizontal="center" vertical="center"/>
      <protection locked="0"/>
    </xf>
    <xf numFmtId="176" fontId="37" fillId="6" borderId="12" xfId="447" applyFont="1" applyFill="1" applyBorder="1" applyAlignment="1" applyProtection="1">
      <alignment horizontal="center" vertical="center"/>
      <protection locked="0"/>
    </xf>
    <xf numFmtId="176" fontId="13" fillId="6" borderId="13" xfId="488" applyFont="1" applyFill="1" applyBorder="1" applyAlignment="1" applyProtection="1">
      <alignment horizontal="left" vertical="center"/>
      <protection locked="0"/>
    </xf>
    <xf numFmtId="176" fontId="13" fillId="6" borderId="6" xfId="488" applyFont="1" applyFill="1" applyBorder="1" applyAlignment="1" applyProtection="1">
      <alignment horizontal="left" vertical="center"/>
      <protection locked="0"/>
    </xf>
    <xf numFmtId="43" fontId="38" fillId="6" borderId="8" xfId="447" applyNumberFormat="1" applyFont="1" applyFill="1" applyBorder="1" applyAlignment="1">
      <alignment horizontal="left" vertical="center" shrinkToFit="1"/>
    </xf>
    <xf numFmtId="43" fontId="38" fillId="6" borderId="9" xfId="447" applyNumberFormat="1" applyFont="1" applyFill="1" applyBorder="1" applyAlignment="1">
      <alignment horizontal="left" vertical="center" shrinkToFit="1"/>
    </xf>
    <xf numFmtId="43" fontId="38" fillId="6" borderId="14" xfId="447" applyNumberFormat="1" applyFont="1" applyFill="1" applyBorder="1" applyAlignment="1">
      <alignment horizontal="left" vertical="center" shrinkToFit="1"/>
    </xf>
    <xf numFmtId="176" fontId="13" fillId="6" borderId="15" xfId="488" applyFont="1" applyFill="1" applyBorder="1" applyAlignment="1" applyProtection="1">
      <alignment horizontal="left" vertical="center"/>
      <protection locked="0"/>
    </xf>
    <xf numFmtId="176" fontId="13" fillId="6" borderId="16" xfId="488" applyFont="1" applyFill="1" applyBorder="1" applyAlignment="1" applyProtection="1">
      <alignment horizontal="left" vertical="center"/>
      <protection locked="0"/>
    </xf>
    <xf numFmtId="176" fontId="38" fillId="6" borderId="17" xfId="447" applyNumberFormat="1" applyFont="1" applyFill="1" applyBorder="1" applyAlignment="1">
      <alignment horizontal="right" vertical="center" shrinkToFit="1"/>
    </xf>
    <xf numFmtId="176" fontId="38" fillId="6" borderId="18" xfId="447" applyNumberFormat="1" applyFont="1" applyFill="1" applyBorder="1" applyAlignment="1">
      <alignment horizontal="right" vertical="center" shrinkToFit="1"/>
    </xf>
    <xf numFmtId="176" fontId="38" fillId="6" borderId="19" xfId="447" applyNumberFormat="1" applyFont="1" applyFill="1" applyBorder="1" applyAlignment="1">
      <alignment horizontal="right" vertical="center" shrinkToFit="1"/>
    </xf>
    <xf numFmtId="176" fontId="25" fillId="6" borderId="13" xfId="490" applyNumberFormat="1" applyFont="1" applyFill="1" applyBorder="1" applyAlignment="1" applyProtection="1">
      <alignment horizontal="left" vertical="center"/>
      <protection locked="0"/>
    </xf>
    <xf numFmtId="176" fontId="25" fillId="6" borderId="6" xfId="490" applyNumberFormat="1" applyFont="1" applyFill="1" applyBorder="1" applyAlignment="1" applyProtection="1">
      <alignment horizontal="left" vertical="center"/>
      <protection locked="0"/>
    </xf>
    <xf numFmtId="43" fontId="39" fillId="6" borderId="6" xfId="447" applyNumberFormat="1" applyFont="1" applyFill="1" applyBorder="1" applyAlignment="1">
      <alignment horizontal="left" vertical="center" shrinkToFit="1"/>
    </xf>
    <xf numFmtId="176" fontId="25" fillId="6" borderId="20" xfId="490" applyNumberFormat="1" applyFont="1" applyFill="1" applyBorder="1" applyAlignment="1" applyProtection="1">
      <alignment horizontal="left" vertical="center"/>
      <protection locked="0"/>
    </xf>
    <xf numFmtId="176" fontId="25" fillId="6" borderId="21" xfId="490" applyNumberFormat="1" applyFont="1" applyFill="1" applyBorder="1" applyAlignment="1" applyProtection="1">
      <alignment horizontal="left" vertical="center"/>
      <protection locked="0"/>
    </xf>
    <xf numFmtId="176" fontId="25" fillId="6" borderId="22" xfId="490" applyNumberFormat="1" applyFont="1" applyFill="1" applyBorder="1" applyAlignment="1" applyProtection="1">
      <alignment horizontal="left" vertical="center"/>
      <protection locked="0"/>
    </xf>
    <xf numFmtId="43" fontId="39" fillId="6" borderId="23" xfId="447" applyNumberFormat="1" applyFont="1" applyFill="1" applyBorder="1" applyAlignment="1" applyProtection="1">
      <alignment horizontal="left" vertical="center" shrinkToFit="1"/>
      <protection locked="0"/>
    </xf>
    <xf numFmtId="176" fontId="14" fillId="6" borderId="24" xfId="487" applyFont="1" applyFill="1" applyBorder="1" applyAlignment="1">
      <alignment vertical="center"/>
    </xf>
    <xf numFmtId="176" fontId="14" fillId="6" borderId="7" xfId="487" applyFont="1" applyFill="1" applyBorder="1" applyAlignment="1">
      <alignment vertical="center"/>
    </xf>
    <xf numFmtId="43" fontId="39" fillId="6" borderId="7" xfId="447" applyNumberFormat="1" applyFont="1" applyFill="1" applyBorder="1" applyAlignment="1" applyProtection="1">
      <alignment horizontal="left" vertical="center" shrinkToFit="1"/>
      <protection locked="0"/>
    </xf>
    <xf numFmtId="176" fontId="14" fillId="6" borderId="8" xfId="487" applyFont="1" applyFill="1" applyBorder="1" applyAlignment="1">
      <alignment horizontal="left" vertical="center"/>
    </xf>
    <xf numFmtId="176" fontId="14" fillId="6" borderId="9" xfId="487" applyFont="1" applyFill="1" applyBorder="1" applyAlignment="1">
      <alignment horizontal="left" vertical="center"/>
    </xf>
    <xf numFmtId="176" fontId="14" fillId="6" borderId="10" xfId="487" applyFont="1" applyFill="1" applyBorder="1" applyAlignment="1">
      <alignment horizontal="left" vertical="center"/>
    </xf>
    <xf numFmtId="43" fontId="39" fillId="6" borderId="25" xfId="447" applyNumberFormat="1" applyFont="1" applyFill="1" applyBorder="1" applyAlignment="1" applyProtection="1">
      <alignment horizontal="left" vertical="center" shrinkToFit="1"/>
      <protection locked="0"/>
    </xf>
    <xf numFmtId="176" fontId="14" fillId="6" borderId="26" xfId="487" applyFont="1" applyFill="1" applyBorder="1" applyAlignment="1">
      <alignment vertical="center"/>
    </xf>
    <xf numFmtId="176" fontId="14" fillId="6" borderId="27" xfId="487" applyFont="1" applyFill="1" applyBorder="1" applyAlignment="1">
      <alignment vertical="center"/>
    </xf>
    <xf numFmtId="43" fontId="39" fillId="6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6" borderId="28" xfId="490" applyNumberFormat="1" applyFont="1" applyFill="1" applyBorder="1" applyAlignment="1" applyProtection="1">
      <alignment horizontal="left" vertical="center"/>
      <protection locked="0"/>
    </xf>
    <xf numFmtId="183" fontId="25" fillId="6" borderId="29" xfId="490" applyNumberFormat="1" applyFont="1" applyFill="1" applyBorder="1" applyAlignment="1" applyProtection="1">
      <alignment horizontal="left" vertical="center"/>
      <protection locked="0"/>
    </xf>
    <xf numFmtId="183" fontId="25" fillId="6" borderId="30" xfId="490" applyNumberFormat="1" applyFont="1" applyFill="1" applyBorder="1" applyAlignment="1" applyProtection="1">
      <alignment horizontal="left" vertical="center"/>
      <protection locked="0"/>
    </xf>
    <xf numFmtId="43" fontId="39" fillId="6" borderId="31" xfId="490" applyNumberFormat="1" applyFont="1" applyFill="1" applyBorder="1" applyAlignment="1" applyProtection="1">
      <alignment horizontal="left" vertical="center" shrinkToFit="1"/>
      <protection locked="0"/>
    </xf>
    <xf numFmtId="179" fontId="40" fillId="6" borderId="0" xfId="490" applyNumberFormat="1" applyFont="1" applyFill="1" applyAlignment="1" applyProtection="1">
      <alignment horizontal="left" vertical="center"/>
      <protection locked="0"/>
    </xf>
    <xf numFmtId="176" fontId="41" fillId="0" borderId="11" xfId="489" applyFont="1" applyBorder="1" applyAlignment="1">
      <alignment horizontal="center" vertical="center" wrapText="1"/>
    </xf>
    <xf numFmtId="176" fontId="41" fillId="0" borderId="32" xfId="489" applyFont="1" applyBorder="1" applyAlignment="1">
      <alignment horizontal="center" vertical="center" wrapText="1"/>
    </xf>
    <xf numFmtId="184" fontId="41" fillId="0" borderId="32" xfId="489" applyNumberFormat="1" applyFont="1" applyBorder="1" applyAlignment="1">
      <alignment horizontal="center" vertical="center" wrapText="1"/>
    </xf>
    <xf numFmtId="185" fontId="41" fillId="0" borderId="32" xfId="489" applyNumberFormat="1" applyFont="1" applyBorder="1" applyAlignment="1">
      <alignment horizontal="center" vertical="center" wrapText="1"/>
    </xf>
    <xf numFmtId="176" fontId="41" fillId="0" borderId="33" xfId="489" applyFont="1" applyBorder="1" applyAlignment="1">
      <alignment horizontal="center" vertical="center" wrapText="1"/>
    </xf>
    <xf numFmtId="176" fontId="42" fillId="0" borderId="24" xfId="489" applyFont="1" applyBorder="1" applyAlignment="1">
      <alignment horizontal="center" vertical="center"/>
    </xf>
    <xf numFmtId="176" fontId="42" fillId="0" borderId="7" xfId="489" applyFont="1" applyBorder="1" applyAlignment="1">
      <alignment horizontal="center" vertical="center"/>
    </xf>
    <xf numFmtId="43" fontId="42" fillId="0" borderId="7" xfId="489" applyNumberFormat="1" applyFont="1" applyBorder="1" applyAlignment="1">
      <alignment horizontal="center" vertical="center"/>
    </xf>
    <xf numFmtId="184" fontId="42" fillId="0" borderId="7" xfId="489" applyNumberFormat="1" applyFont="1" applyBorder="1" applyAlignment="1">
      <alignment horizontal="center" vertical="center"/>
    </xf>
    <xf numFmtId="185" fontId="42" fillId="0" borderId="7" xfId="489" applyNumberFormat="1" applyFont="1" applyBorder="1" applyAlignment="1">
      <alignment horizontal="center" vertical="center" wrapText="1"/>
    </xf>
    <xf numFmtId="176" fontId="42" fillId="0" borderId="25" xfId="489" applyFont="1" applyBorder="1" applyAlignment="1">
      <alignment horizontal="center" vertical="center"/>
    </xf>
    <xf numFmtId="176" fontId="42" fillId="0" borderId="25" xfId="489" applyFont="1" applyBorder="1" applyAlignment="1">
      <alignment horizontal="center" vertical="center" wrapText="1"/>
    </xf>
    <xf numFmtId="43" fontId="43" fillId="0" borderId="7" xfId="489" applyNumberFormat="1" applyFont="1" applyBorder="1" applyAlignment="1">
      <alignment horizontal="center" vertical="center"/>
    </xf>
    <xf numFmtId="184" fontId="43" fillId="0" borderId="7" xfId="489" applyNumberFormat="1" applyFont="1" applyBorder="1" applyAlignment="1">
      <alignment horizontal="center" vertical="center"/>
    </xf>
    <xf numFmtId="185" fontId="43" fillId="0" borderId="7" xfId="489" applyNumberFormat="1" applyFont="1" applyBorder="1" applyAlignment="1">
      <alignment horizontal="center" vertical="center" wrapText="1"/>
    </xf>
    <xf numFmtId="176" fontId="42" fillId="0" borderId="7" xfId="489" applyFont="1" applyBorder="1" applyAlignment="1">
      <alignment horizontal="center" vertical="center" wrapText="1"/>
    </xf>
    <xf numFmtId="10" fontId="43" fillId="0" borderId="7" xfId="489" applyNumberFormat="1" applyFont="1" applyBorder="1" applyAlignment="1">
      <alignment horizontal="center" vertical="center"/>
    </xf>
    <xf numFmtId="185" fontId="43" fillId="0" borderId="7" xfId="489" applyNumberFormat="1" applyFont="1" applyBorder="1" applyAlignment="1">
      <alignment horizontal="center" vertical="center"/>
    </xf>
    <xf numFmtId="176" fontId="44" fillId="7" borderId="24" xfId="489" applyFont="1" applyFill="1" applyBorder="1" applyAlignment="1">
      <alignment horizontal="center" vertical="center"/>
    </xf>
    <xf numFmtId="176" fontId="44" fillId="7" borderId="7" xfId="489" applyFont="1" applyFill="1" applyBorder="1" applyAlignment="1">
      <alignment horizontal="center" vertical="center"/>
    </xf>
    <xf numFmtId="185" fontId="44" fillId="7" borderId="7" xfId="489" applyNumberFormat="1" applyFont="1" applyFill="1" applyBorder="1" applyAlignment="1">
      <alignment horizontal="center" vertical="center" wrapText="1"/>
    </xf>
    <xf numFmtId="176" fontId="42" fillId="7" borderId="25" xfId="489" applyFont="1" applyFill="1" applyBorder="1" applyAlignment="1">
      <alignment horizontal="left" vertical="center"/>
    </xf>
    <xf numFmtId="176" fontId="44" fillId="7" borderId="26" xfId="489" applyFont="1" applyFill="1" applyBorder="1" applyAlignment="1">
      <alignment horizontal="center" vertical="center"/>
    </xf>
    <xf numFmtId="176" fontId="44" fillId="7" borderId="27" xfId="489" applyFont="1" applyFill="1" applyBorder="1" applyAlignment="1">
      <alignment horizontal="center" vertical="center"/>
    </xf>
    <xf numFmtId="185" fontId="44" fillId="7" borderId="27" xfId="489" applyNumberFormat="1" applyFont="1" applyFill="1" applyBorder="1" applyAlignment="1">
      <alignment horizontal="center" vertical="center" wrapText="1"/>
    </xf>
    <xf numFmtId="176" fontId="42" fillId="7" borderId="31" xfId="489" applyFont="1" applyFill="1" applyBorder="1" applyAlignment="1">
      <alignment horizontal="left" vertical="center"/>
    </xf>
    <xf numFmtId="181" fontId="34" fillId="6" borderId="0" xfId="490" applyNumberFormat="1" applyFont="1" applyFill="1" applyAlignment="1" applyProtection="1">
      <alignment horizontal="right" vertical="center"/>
      <protection locked="0"/>
    </xf>
    <xf numFmtId="176" fontId="20" fillId="6" borderId="0" xfId="491" applyFont="1" applyFill="1" applyAlignment="1">
      <alignment horizontal="right" vertical="center"/>
    </xf>
    <xf numFmtId="14" fontId="31" fillId="6" borderId="0" xfId="447" applyNumberFormat="1" applyFont="1" applyFill="1" applyAlignment="1" applyProtection="1">
      <alignment horizontal="left" vertical="center"/>
      <protection locked="0"/>
    </xf>
    <xf numFmtId="176" fontId="45" fillId="6" borderId="0" xfId="491" applyFont="1" applyFill="1" applyAlignment="1" applyProtection="1">
      <alignment horizontal="right" vertical="center"/>
      <protection locked="0"/>
    </xf>
    <xf numFmtId="176" fontId="46" fillId="6" borderId="0" xfId="491" applyFont="1" applyFill="1" applyAlignment="1" applyProtection="1">
      <alignment horizontal="left" vertical="center"/>
      <protection locked="0"/>
    </xf>
    <xf numFmtId="176" fontId="35" fillId="8" borderId="34" xfId="491" applyFont="1" applyFill="1" applyBorder="1" applyProtection="1">
      <alignment vertical="center"/>
      <protection locked="0"/>
    </xf>
    <xf numFmtId="176" fontId="35" fillId="8" borderId="0" xfId="491" applyFont="1" applyFill="1" applyProtection="1">
      <alignment vertical="center"/>
      <protection locked="0"/>
    </xf>
    <xf numFmtId="176" fontId="47" fillId="8" borderId="0" xfId="491" applyFont="1" applyFill="1" applyAlignment="1" applyProtection="1">
      <alignment horizontal="left" vertical="center"/>
      <protection locked="0"/>
    </xf>
    <xf numFmtId="176" fontId="48" fillId="8" borderId="0" xfId="491" applyFont="1" applyFill="1" applyAlignment="1" applyProtection="1">
      <alignment horizontal="left" vertical="center"/>
      <protection locked="0"/>
    </xf>
    <xf numFmtId="176" fontId="49" fillId="8" borderId="0" xfId="491" applyFont="1" applyFill="1" applyAlignment="1" applyProtection="1">
      <alignment horizontal="left" vertical="center"/>
      <protection locked="0"/>
    </xf>
    <xf numFmtId="176" fontId="50" fillId="8" borderId="0" xfId="491" applyFont="1" applyFill="1" applyProtection="1">
      <alignment vertical="center"/>
      <protection locked="0"/>
    </xf>
    <xf numFmtId="176" fontId="50" fillId="8" borderId="0" xfId="491" applyFont="1" applyFill="1" applyAlignment="1" applyProtection="1">
      <alignment horizontal="left" vertical="center"/>
      <protection locked="0"/>
    </xf>
    <xf numFmtId="176" fontId="35" fillId="8" borderId="0" xfId="443" applyFont="1" applyFill="1" applyAlignment="1">
      <alignment vertical="center"/>
    </xf>
    <xf numFmtId="176" fontId="49" fillId="8" borderId="0" xfId="491" applyFont="1" applyFill="1" applyAlignment="1" applyProtection="1">
      <alignment horizontal="right" vertical="center"/>
      <protection locked="0"/>
    </xf>
    <xf numFmtId="176" fontId="35" fillId="8" borderId="0" xfId="443" applyFont="1" applyFill="1" applyAlignment="1">
      <alignment vertical="center" wrapText="1"/>
    </xf>
    <xf numFmtId="49" fontId="51" fillId="6" borderId="0" xfId="491" applyNumberFormat="1" applyFont="1" applyFill="1" applyAlignment="1" applyProtection="1">
      <alignment horizontal="left" vertical="center"/>
      <protection locked="0"/>
    </xf>
    <xf numFmtId="176" fontId="52" fillId="6" borderId="0" xfId="447" applyFont="1" applyFill="1" applyAlignment="1">
      <alignment horizontal="left" vertical="center"/>
    </xf>
    <xf numFmtId="176" fontId="53" fillId="6" borderId="0" xfId="447" applyFont="1" applyFill="1">
      <alignment vertical="center"/>
    </xf>
    <xf numFmtId="49" fontId="40" fillId="6" borderId="0" xfId="490" applyNumberFormat="1" applyFont="1" applyFill="1" applyAlignment="1" applyProtection="1">
      <alignment horizontal="left" vertical="center"/>
      <protection locked="0"/>
    </xf>
    <xf numFmtId="49" fontId="33" fillId="6" borderId="0" xfId="491" applyNumberFormat="1" applyFont="1" applyFill="1" applyAlignment="1" applyProtection="1">
      <alignment horizontal="left" vertical="center"/>
      <protection locked="0"/>
    </xf>
    <xf numFmtId="49" fontId="20" fillId="6" borderId="0" xfId="491" applyNumberFormat="1" applyFont="1" applyFill="1" applyAlignment="1" applyProtection="1">
      <alignment horizontal="left" vertical="center"/>
      <protection locked="0"/>
    </xf>
    <xf numFmtId="49" fontId="34" fillId="6" borderId="0" xfId="490" applyNumberFormat="1" applyFont="1" applyFill="1" applyAlignment="1" applyProtection="1">
      <alignment horizontal="left" vertical="center"/>
      <protection locked="0"/>
    </xf>
    <xf numFmtId="49" fontId="30" fillId="6" borderId="0" xfId="490" applyNumberFormat="1" applyFont="1" applyFill="1" applyAlignment="1" applyProtection="1">
      <alignment horizontal="left" vertical="center"/>
      <protection locked="0"/>
    </xf>
    <xf numFmtId="176" fontId="54" fillId="6" borderId="0" xfId="447" applyFont="1" applyFill="1" applyAlignment="1">
      <alignment horizontal="left" vertical="center" wrapText="1"/>
    </xf>
    <xf numFmtId="185" fontId="0" fillId="6" borderId="0" xfId="447" applyNumberFormat="1" applyFill="1">
      <alignment vertical="center"/>
    </xf>
    <xf numFmtId="178" fontId="0" fillId="0" borderId="0" xfId="486" applyNumberFormat="1">
      <alignment vertical="center"/>
    </xf>
    <xf numFmtId="178" fontId="0" fillId="6" borderId="0" xfId="447" applyNumberFormat="1" applyFill="1">
      <alignment vertical="center"/>
    </xf>
    <xf numFmtId="176" fontId="0" fillId="0" borderId="0" xfId="486">
      <alignment vertical="center"/>
    </xf>
    <xf numFmtId="0" fontId="14" fillId="0" borderId="7" xfId="309" applyFont="1" applyFill="1" applyBorder="1" applyAlignment="1">
      <alignment horizontal="center" vertical="center" wrapText="1"/>
    </xf>
    <xf numFmtId="49" fontId="14" fillId="0" borderId="7" xfId="309" applyNumberFormat="1" applyFont="1" applyFill="1" applyBorder="1" applyAlignment="1">
      <alignment horizontal="center" vertical="center" wrapText="1"/>
    </xf>
  </cellXfs>
  <cellStyles count="492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10160</xdr:rowOff>
    </xdr:from>
    <xdr:to>
      <xdr:col>3</xdr:col>
      <xdr:colOff>256540</xdr:colOff>
      <xdr:row>2</xdr:row>
      <xdr:rowOff>104775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0160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20"/>
      <c r="D4" s="37"/>
      <c r="E4" s="221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I17" sqref="I17"/>
    </sheetView>
  </sheetViews>
  <sheetFormatPr defaultColWidth="9" defaultRowHeight="13.5"/>
  <cols>
    <col min="1" max="2" width="9" style="114"/>
    <col min="3" max="3" width="10.75" style="114" customWidth="1"/>
    <col min="4" max="4" width="16.75" style="114" customWidth="1"/>
    <col min="5" max="5" width="11.75" style="114" customWidth="1"/>
    <col min="6" max="7" width="13.375" style="114" customWidth="1"/>
    <col min="8" max="8" width="9" style="114"/>
    <col min="9" max="9" width="13.875" style="114" customWidth="1"/>
    <col min="10" max="10" width="12.75" style="114" customWidth="1"/>
    <col min="11" max="11" width="14.5" style="114" customWidth="1"/>
    <col min="12" max="12" width="9" style="114"/>
    <col min="13" max="13" width="9.25" style="114" customWidth="1"/>
    <col min="14" max="16384" width="9" style="114"/>
  </cols>
  <sheetData>
    <row r="1" s="114" customFormat="1" ht="25.5" spans="1:14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="114" customFormat="1" ht="14.25" spans="1:14">
      <c r="A2" s="117"/>
      <c r="B2" s="118"/>
      <c r="C2" s="118"/>
      <c r="D2" s="119"/>
      <c r="E2" s="119"/>
      <c r="F2" s="119"/>
      <c r="G2" s="117"/>
      <c r="H2" s="117"/>
      <c r="I2" s="117"/>
      <c r="J2" s="119"/>
      <c r="K2" s="119"/>
      <c r="L2" s="119"/>
      <c r="M2" s="119"/>
      <c r="N2" s="119"/>
    </row>
    <row r="3" s="114" customFormat="1" spans="1:14">
      <c r="A3" s="120"/>
      <c r="B3" s="121"/>
      <c r="C3" s="122"/>
      <c r="D3" s="123"/>
      <c r="E3" s="124"/>
      <c r="F3" s="124"/>
      <c r="G3" s="125"/>
      <c r="H3" s="126"/>
      <c r="I3" s="121"/>
      <c r="J3" s="122"/>
      <c r="K3" s="123"/>
      <c r="L3" s="192"/>
      <c r="M3" s="119"/>
      <c r="N3" s="119"/>
    </row>
    <row r="4" s="114" customFormat="1" spans="1:14">
      <c r="A4" s="120"/>
      <c r="B4" s="127" t="s">
        <v>68</v>
      </c>
      <c r="C4" s="127"/>
      <c r="D4" s="127"/>
      <c r="E4" s="127"/>
      <c r="F4" s="127"/>
      <c r="G4" s="127"/>
      <c r="H4" s="126"/>
      <c r="K4" s="119"/>
      <c r="L4" s="193" t="s">
        <v>69</v>
      </c>
      <c r="M4" s="194">
        <f ca="1">NOW()</f>
        <v>44253.6052662037</v>
      </c>
      <c r="N4" s="119"/>
    </row>
    <row r="5" s="114" customFormat="1" spans="1:14">
      <c r="A5" s="128"/>
      <c r="B5" s="129" t="s">
        <v>70</v>
      </c>
      <c r="C5" s="123"/>
      <c r="D5" s="123"/>
      <c r="E5" s="123"/>
      <c r="F5" s="123"/>
      <c r="G5" s="123"/>
      <c r="H5" s="130"/>
      <c r="I5" s="126"/>
      <c r="J5" s="121"/>
      <c r="K5" s="122"/>
      <c r="L5" s="192"/>
      <c r="M5" s="119"/>
      <c r="N5" s="119"/>
    </row>
    <row r="6" s="114" customFormat="1" ht="9.75" customHeight="1" spans="1:14">
      <c r="A6" s="131"/>
      <c r="B6" s="131"/>
      <c r="C6" s="131"/>
      <c r="D6" s="131"/>
      <c r="E6" s="131"/>
      <c r="F6" s="131"/>
      <c r="G6" s="131"/>
      <c r="H6" s="131"/>
      <c r="I6" s="195"/>
      <c r="J6" s="195"/>
      <c r="K6" s="196"/>
      <c r="L6" s="196"/>
      <c r="M6" s="196"/>
      <c r="N6" s="196"/>
    </row>
    <row r="7" s="114" customFormat="1" ht="15" spans="1:14">
      <c r="A7" s="131"/>
      <c r="B7" s="132" t="s">
        <v>71</v>
      </c>
      <c r="C7" s="133"/>
      <c r="D7" s="133"/>
      <c r="E7" s="133"/>
      <c r="F7" s="133"/>
      <c r="G7" s="133"/>
      <c r="H7" s="133"/>
      <c r="I7" s="197"/>
      <c r="J7" s="198" t="s">
        <v>72</v>
      </c>
      <c r="K7" s="199"/>
      <c r="L7" s="118"/>
      <c r="M7" s="118"/>
      <c r="N7" s="200"/>
    </row>
    <row r="8" s="114" customFormat="1" ht="14.25" spans="1:14">
      <c r="A8" s="131"/>
      <c r="B8" s="134" t="s">
        <v>73</v>
      </c>
      <c r="C8" s="135"/>
      <c r="D8" s="135"/>
      <c r="E8" s="136">
        <f>G25</f>
        <v>3961.21</v>
      </c>
      <c r="F8" s="137"/>
      <c r="G8" s="137"/>
      <c r="H8" s="138"/>
      <c r="I8" s="201"/>
      <c r="J8" s="202" t="s">
        <v>74</v>
      </c>
      <c r="K8" s="202"/>
      <c r="L8" s="202"/>
      <c r="M8" s="202"/>
      <c r="N8" s="202"/>
    </row>
    <row r="9" s="114" customFormat="1" ht="14.25" spans="1:14">
      <c r="A9" s="131"/>
      <c r="B9" s="139" t="s">
        <v>75</v>
      </c>
      <c r="C9" s="140"/>
      <c r="D9" s="140"/>
      <c r="E9" s="141">
        <f>G24</f>
        <v>3961.21</v>
      </c>
      <c r="F9" s="142"/>
      <c r="G9" s="142"/>
      <c r="H9" s="143"/>
      <c r="I9" s="203"/>
      <c r="J9" s="204" t="s">
        <v>76</v>
      </c>
      <c r="K9" s="204"/>
      <c r="L9" s="204"/>
      <c r="M9" s="204"/>
      <c r="N9" s="204"/>
    </row>
    <row r="10" s="114" customFormat="1" ht="15" customHeight="1" spans="1:14">
      <c r="A10" s="131"/>
      <c r="B10" s="144" t="s">
        <v>77</v>
      </c>
      <c r="C10" s="145"/>
      <c r="D10" s="146">
        <f>G24</f>
        <v>3961.21</v>
      </c>
      <c r="E10" s="147" t="s">
        <v>78</v>
      </c>
      <c r="F10" s="148"/>
      <c r="G10" s="149"/>
      <c r="H10" s="150">
        <v>0</v>
      </c>
      <c r="I10" s="205"/>
      <c r="J10" s="204" t="s">
        <v>79</v>
      </c>
      <c r="K10" s="206"/>
      <c r="L10" s="206"/>
      <c r="M10" s="206"/>
      <c r="N10" s="206"/>
    </row>
    <row r="11" s="114" customFormat="1" ht="14.25" spans="1:14">
      <c r="A11" s="131"/>
      <c r="B11" s="151" t="s">
        <v>80</v>
      </c>
      <c r="C11" s="152"/>
      <c r="D11" s="153"/>
      <c r="E11" s="154" t="s">
        <v>81</v>
      </c>
      <c r="F11" s="155"/>
      <c r="G11" s="156"/>
      <c r="H11" s="157"/>
      <c r="I11" s="207"/>
      <c r="J11" s="208"/>
      <c r="K11" s="207"/>
      <c r="L11" s="207"/>
      <c r="M11" s="207"/>
      <c r="N11" s="209"/>
    </row>
    <row r="12" s="114" customFormat="1" spans="1:14">
      <c r="A12" s="128"/>
      <c r="B12" s="151" t="s">
        <v>82</v>
      </c>
      <c r="C12" s="152"/>
      <c r="D12" s="153">
        <v>0</v>
      </c>
      <c r="E12" s="154" t="s">
        <v>83</v>
      </c>
      <c r="F12" s="155"/>
      <c r="G12" s="156"/>
      <c r="H12" s="157"/>
      <c r="I12" s="210"/>
      <c r="J12" s="211"/>
      <c r="K12" s="212"/>
      <c r="L12" s="212"/>
      <c r="M12" s="212"/>
      <c r="N12" s="212"/>
    </row>
    <row r="13" s="114" customFormat="1" ht="14.25" spans="1:14">
      <c r="A13" s="119"/>
      <c r="B13" s="158" t="s">
        <v>84</v>
      </c>
      <c r="C13" s="159"/>
      <c r="D13" s="160">
        <v>0</v>
      </c>
      <c r="E13" s="161"/>
      <c r="F13" s="162"/>
      <c r="G13" s="163"/>
      <c r="H13" s="164"/>
      <c r="I13" s="131"/>
      <c r="J13" s="213"/>
      <c r="K13" s="214"/>
      <c r="L13" s="214"/>
      <c r="M13" s="214"/>
      <c r="N13" s="214"/>
    </row>
    <row r="14" s="114" customFormat="1" ht="5.25" customHeight="1" spans="1:14">
      <c r="A14" s="165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="114" customFormat="1" spans="1:14">
      <c r="A15" s="119" t="s">
        <v>85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="114" customFormat="1" ht="3" customHeight="1" spans="1:14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="114" customFormat="1" ht="18.75" spans="2:13">
      <c r="B17" s="166" t="s">
        <v>2</v>
      </c>
      <c r="C17" s="167" t="s">
        <v>86</v>
      </c>
      <c r="D17" s="167" t="s">
        <v>87</v>
      </c>
      <c r="E17" s="167"/>
      <c r="F17" s="168" t="s">
        <v>88</v>
      </c>
      <c r="G17" s="169" t="s">
        <v>89</v>
      </c>
      <c r="H17" s="170" t="s">
        <v>90</v>
      </c>
      <c r="J17" s="215" t="s">
        <v>91</v>
      </c>
      <c r="K17" s="215"/>
      <c r="L17" s="215"/>
      <c r="M17" s="215"/>
    </row>
    <row r="18" s="115" customFormat="1" ht="16.5" spans="2:13">
      <c r="B18" s="171">
        <v>1</v>
      </c>
      <c r="C18" s="172" t="s">
        <v>92</v>
      </c>
      <c r="D18" s="173" t="s">
        <v>93</v>
      </c>
      <c r="E18" s="173"/>
      <c r="F18" s="174"/>
      <c r="G18" s="175">
        <f>'（居民）工资表-3月'!E10</f>
        <v>3961.21</v>
      </c>
      <c r="H18" s="176"/>
      <c r="J18" s="215"/>
      <c r="K18" s="215"/>
      <c r="L18" s="215"/>
      <c r="M18" s="215"/>
    </row>
    <row r="19" s="115" customFormat="1" ht="16.5" spans="2:13">
      <c r="B19" s="171">
        <v>2</v>
      </c>
      <c r="C19" s="172"/>
      <c r="D19" s="173" t="s">
        <v>94</v>
      </c>
      <c r="E19" s="173" t="s">
        <v>95</v>
      </c>
      <c r="F19" s="174"/>
      <c r="G19" s="175"/>
      <c r="H19" s="177"/>
      <c r="J19" s="215"/>
      <c r="K19" s="215"/>
      <c r="L19" s="215"/>
      <c r="M19" s="215"/>
    </row>
    <row r="20" s="115" customFormat="1" ht="16.5" spans="2:13">
      <c r="B20" s="171">
        <v>3</v>
      </c>
      <c r="C20" s="172"/>
      <c r="D20" s="173" t="s">
        <v>96</v>
      </c>
      <c r="E20" s="173" t="s">
        <v>95</v>
      </c>
      <c r="F20" s="174"/>
      <c r="G20" s="175"/>
      <c r="H20" s="177"/>
      <c r="J20" s="215"/>
      <c r="K20" s="215"/>
      <c r="L20" s="215"/>
      <c r="M20" s="215"/>
    </row>
    <row r="21" s="115" customFormat="1" ht="16.5" spans="2:13">
      <c r="B21" s="171">
        <v>4</v>
      </c>
      <c r="C21" s="172"/>
      <c r="D21" s="178" t="s">
        <v>97</v>
      </c>
      <c r="E21" s="178"/>
      <c r="F21" s="179"/>
      <c r="G21" s="180">
        <f>SUM(G18:G20)</f>
        <v>3961.21</v>
      </c>
      <c r="H21" s="176"/>
      <c r="J21" s="215"/>
      <c r="K21" s="215"/>
      <c r="L21" s="215"/>
      <c r="M21" s="215"/>
    </row>
    <row r="22" s="115" customFormat="1" ht="16.5" spans="2:13">
      <c r="B22" s="171">
        <v>5</v>
      </c>
      <c r="C22" s="172" t="s">
        <v>98</v>
      </c>
      <c r="D22" s="178" t="s">
        <v>99</v>
      </c>
      <c r="E22" s="178"/>
      <c r="F22" s="179"/>
      <c r="G22" s="180"/>
      <c r="H22" s="176"/>
      <c r="J22" s="215"/>
      <c r="K22" s="215"/>
      <c r="L22" s="215"/>
      <c r="M22" s="215"/>
    </row>
    <row r="23" s="115" customFormat="1" ht="16.5" spans="2:13">
      <c r="B23" s="171">
        <v>6</v>
      </c>
      <c r="C23" s="181"/>
      <c r="D23" s="182"/>
      <c r="E23" s="182"/>
      <c r="F23" s="182"/>
      <c r="G23" s="183"/>
      <c r="H23" s="176"/>
      <c r="J23" s="215"/>
      <c r="K23" s="215"/>
      <c r="L23" s="215"/>
      <c r="M23" s="215"/>
    </row>
    <row r="24" s="114" customFormat="1" ht="16.5" spans="2:8">
      <c r="B24" s="184" t="s">
        <v>100</v>
      </c>
      <c r="C24" s="185"/>
      <c r="D24" s="185"/>
      <c r="E24" s="185"/>
      <c r="F24" s="185"/>
      <c r="G24" s="186">
        <f>G23+G22+G21</f>
        <v>3961.21</v>
      </c>
      <c r="H24" s="187"/>
    </row>
    <row r="25" s="114" customFormat="1" ht="17.25" spans="2:9">
      <c r="B25" s="188" t="s">
        <v>101</v>
      </c>
      <c r="C25" s="189"/>
      <c r="D25" s="189"/>
      <c r="E25" s="189"/>
      <c r="F25" s="189"/>
      <c r="G25" s="190">
        <f>G24</f>
        <v>3961.21</v>
      </c>
      <c r="H25" s="191"/>
      <c r="I25" s="216"/>
    </row>
    <row r="26" s="114" customFormat="1" ht="14.25"/>
    <row r="27" s="114" customFormat="1" spans="2:1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30" s="114" customFormat="1" spans="10:10">
      <c r="J30" s="217"/>
    </row>
    <row r="32" s="114" customFormat="1" spans="10:10">
      <c r="J32" s="218"/>
    </row>
    <row r="35" s="114" customFormat="1" spans="9:9">
      <c r="I35" s="219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J4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106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18888.89-500-50-5-0.5-0.06</f>
        <v>18333.33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L4+IFERROR(VLOOKUP($E:$E,'（居民）工资表-3月'!$E:$S,15,0),0)</f>
        <v>18333.33</v>
      </c>
      <c r="T4" s="91">
        <f>5000+IFERROR(VLOOKUP($E:$E,'（居民）工资表-3月'!$E:$T,16,0),0)</f>
        <v>5000</v>
      </c>
      <c r="U4" s="91">
        <f>Q4+IFERROR(VLOOKUP($E:$E,'（居民）工资表-3月'!$E:$U,17,0),0)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13333.33</v>
      </c>
      <c r="AE4" s="94">
        <f>ROUND(MAX((AD4)*{0.03;0.1;0.2;0.25;0.3;0.35;0.45}-{0;2520;16920;31920;52920;85920;181920},0),2)</f>
        <v>400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400</v>
      </c>
      <c r="AH4" s="102">
        <f>ROUND(IF((L4-Q4-AG4)&lt;0,0,(L4-Q4-AG4)),2)</f>
        <v>17933.33</v>
      </c>
      <c r="AI4" s="103"/>
      <c r="AJ4" s="102">
        <f>AH4+AI4</f>
        <v>17933.33</v>
      </c>
      <c r="AK4" s="104"/>
      <c r="AL4" s="102">
        <f>AJ4+AG4+AK4</f>
        <v>18333.33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L5+IFERROR(VLOOKUP($E:$E,'（居民）工资表-3月'!$E:$S,15,0),0)</f>
        <v>0</v>
      </c>
      <c r="T5" s="91">
        <f>5000+IFERROR(VLOOKUP($E:$E,'（居民）工资表-3月'!$E:$T,16,0),0)</f>
        <v>5000</v>
      </c>
      <c r="U5" s="91">
        <f>Q5+IFERROR(VLOOKUP($E:$E,'（居民）工资表-3月'!$E:$U,17,0),0)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R5+IFERROR(VLOOKUP($E:$E,'（居民）工资表-3月'!$E:$AC,25,0),0)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L6+IFERROR(VLOOKUP($E:$E,'（居民）工资表-3月'!$E:$S,15,0),0)</f>
        <v>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R6+IFERROR(VLOOKUP($E:$E,'（居民）工资表-3月'!$E:$AC,25,0),0)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L7+IFERROR(VLOOKUP($E:$E,'（居民）工资表-3月'!$E:$S,15,0),0)</f>
        <v>0</v>
      </c>
      <c r="T7" s="91">
        <f>5000+IFERROR(VLOOKUP($E:$E,'（居民）工资表-3月'!$E:$T,16,0),0)</f>
        <v>5000</v>
      </c>
      <c r="U7" s="91">
        <f>Q7+IFERROR(VLOOKUP($E:$E,'（居民）工资表-3月'!$E:$U,17,0),0)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R7+IFERROR(VLOOKUP($E:$E,'（居民）工资表-3月'!$E:$AC,25,0),0)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IFERROR(VLOOKUP(E:E,'（居民）工资表-3月'!E:AF,28,0)+VLOOKUP(E:E,'（居民）工资表-3月'!E:AG,29,0),0)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L8+IFERROR(VLOOKUP($E:$E,'（居民）工资表-3月'!$E:$S,15,0),0)</f>
        <v>0</v>
      </c>
      <c r="T8" s="91">
        <f>5000+IFERROR(VLOOKUP($E:$E,'（居民）工资表-3月'!$E:$T,16,0),0)</f>
        <v>5000</v>
      </c>
      <c r="U8" s="91">
        <f>Q8+IFERROR(VLOOKUP($E:$E,'（居民）工资表-3月'!$E:$U,17,0),0)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R8+IFERROR(VLOOKUP($E:$E,'（居民）工资表-3月'!$E:$AC,25,0),0)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IFERROR(VLOOKUP(E:E,'（居民）工资表-3月'!E:AF,28,0)+VLOOKUP(E:E,'（居民）工资表-3月'!E:AG,29,0),0)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L9+IFERROR(VLOOKUP($E:$E,'（居民）工资表-3月'!$E:$S,15,0),0)</f>
        <v>0</v>
      </c>
      <c r="T9" s="91">
        <f>5000+IFERROR(VLOOKUP($E:$E,'（居民）工资表-3月'!$E:$T,16,0),0)</f>
        <v>5000</v>
      </c>
      <c r="U9" s="91">
        <f>Q9+IFERROR(VLOOKUP($E:$E,'（居民）工资表-3月'!$E:$U,17,0),0)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R9+IFERROR(VLOOKUP($E:$E,'（居民）工资表-3月'!$E:$AC,25,0),0)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IFERROR(VLOOKUP(E:E,'（居民）工资表-3月'!E:AF,28,0)+VLOOKUP(E:E,'（居民）工资表-3月'!E:AG,29,0),0)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L10+IFERROR(VLOOKUP($E:$E,'（居民）工资表-3月'!$E:$S,15,0),0)</f>
        <v>0</v>
      </c>
      <c r="T10" s="91">
        <f>5000+IFERROR(VLOOKUP($E:$E,'（居民）工资表-3月'!$E:$T,16,0),0)</f>
        <v>5000</v>
      </c>
      <c r="U10" s="91">
        <f>Q10+IFERROR(VLOOKUP($E:$E,'（居民）工资表-3月'!$E:$U,17,0),0)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R10+IFERROR(VLOOKUP($E:$E,'（居民）工资表-3月'!$E:$AC,25,0),0)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IFERROR(VLOOKUP(E:E,'（居民）工资表-3月'!E:AF,28,0)+VLOOKUP(E:E,'（居民）工资表-3月'!E:AG,29,0),0)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L11+IFERROR(VLOOKUP($E:$E,'（居民）工资表-3月'!$E:$S,15,0),0)</f>
        <v>0</v>
      </c>
      <c r="T11" s="91">
        <f>5000+IFERROR(VLOOKUP($E:$E,'（居民）工资表-3月'!$E:$T,16,0),0)</f>
        <v>5000</v>
      </c>
      <c r="U11" s="91">
        <f>Q11+IFERROR(VLOOKUP($E:$E,'（居民）工资表-3月'!$E:$U,17,0),0)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R11+IFERROR(VLOOKUP($E:$E,'（居民）工资表-3月'!$E:$AC,25,0),0)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IFERROR(VLOOKUP(E:E,'（居民）工资表-3月'!E:AF,28,0)+VLOOKUP(E:E,'（居民）工资表-3月'!E:AG,29,0),0)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L12+IFERROR(VLOOKUP($E:$E,'（居民）工资表-3月'!$E:$S,15,0),0)</f>
        <v>0</v>
      </c>
      <c r="T12" s="91">
        <f>5000+IFERROR(VLOOKUP($E:$E,'（居民）工资表-3月'!$E:$T,16,0),0)</f>
        <v>5000</v>
      </c>
      <c r="U12" s="91">
        <f>Q12+IFERROR(VLOOKUP($E:$E,'（居民）工资表-3月'!$E:$U,17,0),0)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R12+IFERROR(VLOOKUP($E:$E,'（居民）工资表-3月'!$E:$AC,25,0),0)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IFERROR(VLOOKUP(E:E,'（居民）工资表-3月'!E:AF,28,0)+VLOOKUP(E:E,'（居民）工资表-3月'!E:AG,29,0),0)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L13+IFERROR(VLOOKUP($E:$E,'（居民）工资表-3月'!$E:$S,15,0),0)</f>
        <v>0</v>
      </c>
      <c r="T13" s="91">
        <f>5000+IFERROR(VLOOKUP($E:$E,'（居民）工资表-3月'!$E:$T,16,0),0)</f>
        <v>5000</v>
      </c>
      <c r="U13" s="91">
        <f>Q13+IFERROR(VLOOKUP($E:$E,'（居民）工资表-3月'!$E:$U,17,0),0)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R13+IFERROR(VLOOKUP($E:$E,'（居民）工资表-3月'!$E:$AC,25,0),0)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IFERROR(VLOOKUP(E:E,'（居民）工资表-3月'!E:AF,28,0)+VLOOKUP(E:E,'（居民）工资表-3月'!E:AG,29,0),0)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L14+IFERROR(VLOOKUP($E:$E,'（居民）工资表-3月'!$E:$S,15,0),0)</f>
        <v>0</v>
      </c>
      <c r="T14" s="91">
        <f>5000+IFERROR(VLOOKUP($E:$E,'（居民）工资表-3月'!$E:$T,16,0),0)</f>
        <v>5000</v>
      </c>
      <c r="U14" s="91">
        <f>Q14+IFERROR(VLOOKUP($E:$E,'（居民）工资表-3月'!$E:$U,17,0),0)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R14+IFERROR(VLOOKUP($E:$E,'（居民）工资表-3月'!$E:$AC,25,0),0)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IFERROR(VLOOKUP(E:E,'（居民）工资表-3月'!E:AF,28,0)+VLOOKUP(E:E,'（居民）工资表-3月'!E:AG,29,0),0)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L15+IFERROR(VLOOKUP($E:$E,'（居民）工资表-3月'!$E:$S,15,0),0)</f>
        <v>0</v>
      </c>
      <c r="T15" s="91">
        <f>5000+IFERROR(VLOOKUP($E:$E,'（居民）工资表-3月'!$E:$T,16,0),0)</f>
        <v>5000</v>
      </c>
      <c r="U15" s="91">
        <f>Q15+IFERROR(VLOOKUP($E:$E,'（居民）工资表-3月'!$E:$U,17,0),0)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R15+IFERROR(VLOOKUP($E:$E,'（居民）工资表-3月'!$E:$AC,25,0),0)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IFERROR(VLOOKUP(E:E,'（居民）工资表-3月'!E:AF,28,0)+VLOOKUP(E:E,'（居民）工资表-3月'!E:AG,29,0),0)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L16+IFERROR(VLOOKUP($E:$E,'（居民）工资表-3月'!$E:$S,15,0),0)</f>
        <v>0</v>
      </c>
      <c r="T16" s="91">
        <f>5000+IFERROR(VLOOKUP($E:$E,'（居民）工资表-3月'!$E:$T,16,0),0)</f>
        <v>5000</v>
      </c>
      <c r="U16" s="91">
        <f>Q16+IFERROR(VLOOKUP($E:$E,'（居民）工资表-3月'!$E:$U,17,0),0)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R16+IFERROR(VLOOKUP($E:$E,'（居民）工资表-3月'!$E:$AC,25,0),0)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IFERROR(VLOOKUP(E:E,'（居民）工资表-3月'!E:AF,28,0)+VLOOKUP(E:E,'（居民）工资表-3月'!E:AG,29,0),0)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L17+IFERROR(VLOOKUP($E:$E,'（居民）工资表-3月'!$E:$S,15,0),0)</f>
        <v>0</v>
      </c>
      <c r="T17" s="91">
        <f>5000+IFERROR(VLOOKUP($E:$E,'（居民）工资表-3月'!$E:$T,16,0),0)</f>
        <v>5000</v>
      </c>
      <c r="U17" s="91">
        <f>Q17+IFERROR(VLOOKUP($E:$E,'（居民）工资表-3月'!$E:$U,17,0),0)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R17+IFERROR(VLOOKUP($E:$E,'（居民）工资表-3月'!$E:$AC,25,0),0)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IFERROR(VLOOKUP(E:E,'（居民）工资表-3月'!E:AF,28,0)+VLOOKUP(E:E,'（居民）工资表-3月'!E:AG,29,0),0)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L18+IFERROR(VLOOKUP($E:$E,'（居民）工资表-3月'!$E:$S,15,0),0)</f>
        <v>0</v>
      </c>
      <c r="T18" s="91">
        <f>5000+IFERROR(VLOOKUP($E:$E,'（居民）工资表-3月'!$E:$T,16,0),0)</f>
        <v>5000</v>
      </c>
      <c r="U18" s="91">
        <f>Q18+IFERROR(VLOOKUP($E:$E,'（居民）工资表-3月'!$E:$U,17,0),0)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R18+IFERROR(VLOOKUP($E:$E,'（居民）工资表-3月'!$E:$AC,25,0),0)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IFERROR(VLOOKUP(E:E,'（居民）工资表-3月'!E:AF,28,0)+VLOOKUP(E:E,'（居民）工资表-3月'!E:AG,29,0),0)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L19+IFERROR(VLOOKUP($E:$E,'（居民）工资表-3月'!$E:$S,15,0),0)</f>
        <v>0</v>
      </c>
      <c r="T19" s="91">
        <f>5000+IFERROR(VLOOKUP($E:$E,'（居民）工资表-3月'!$E:$T,16,0),0)</f>
        <v>5000</v>
      </c>
      <c r="U19" s="91">
        <f>Q19+IFERROR(VLOOKUP($E:$E,'（居民）工资表-3月'!$E:$U,17,0),0)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R19+IFERROR(VLOOKUP($E:$E,'（居民）工资表-3月'!$E:$AC,25,0),0)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IFERROR(VLOOKUP(E:E,'（居民）工资表-3月'!E:AF,28,0)+VLOOKUP(E:E,'（居民）工资表-3月'!E:AG,29,0),0)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L20+IFERROR(VLOOKUP($E:$E,'（居民）工资表-3月'!$E:$S,15,0),0)</f>
        <v>0</v>
      </c>
      <c r="T20" s="91">
        <f>5000+IFERROR(VLOOKUP($E:$E,'（居民）工资表-3月'!$E:$T,16,0),0)</f>
        <v>5000</v>
      </c>
      <c r="U20" s="91">
        <f>Q20+IFERROR(VLOOKUP($E:$E,'（居民）工资表-3月'!$E:$U,17,0),0)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R20+IFERROR(VLOOKUP($E:$E,'（居民）工资表-3月'!$E:$AC,25,0),0)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IFERROR(VLOOKUP(E:E,'（居民）工资表-3月'!E:AF,28,0)+VLOOKUP(E:E,'（居民）工资表-3月'!E:AG,29,0),0)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L21+IFERROR(VLOOKUP($E:$E,'（居民）工资表-3月'!$E:$S,15,0),0)</f>
        <v>0</v>
      </c>
      <c r="T21" s="91">
        <f>5000+IFERROR(VLOOKUP($E:$E,'（居民）工资表-3月'!$E:$T,16,0),0)</f>
        <v>5000</v>
      </c>
      <c r="U21" s="91">
        <f>Q21+IFERROR(VLOOKUP($E:$E,'（居民）工资表-3月'!$E:$U,17,0),0)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R21+IFERROR(VLOOKUP($E:$E,'（居民）工资表-3月'!$E:$AC,25,0),0)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IFERROR(VLOOKUP(E:E,'（居民）工资表-3月'!E:AF,28,0)+VLOOKUP(E:E,'（居民）工资表-3月'!E:AG,29,0),0)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L22+IFERROR(VLOOKUP($E:$E,'（居民）工资表-3月'!$E:$S,15,0),0)</f>
        <v>0</v>
      </c>
      <c r="T22" s="91">
        <f>5000+IFERROR(VLOOKUP($E:$E,'（居民）工资表-3月'!$E:$T,16,0),0)</f>
        <v>5000</v>
      </c>
      <c r="U22" s="91">
        <f>Q22+IFERROR(VLOOKUP($E:$E,'（居民）工资表-3月'!$E:$U,17,0),0)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R22+IFERROR(VLOOKUP($E:$E,'（居民）工资表-3月'!$E:$AC,25,0),0)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IFERROR(VLOOKUP(E:E,'（居民）工资表-3月'!E:AF,28,0)+VLOOKUP(E:E,'（居民）工资表-3月'!E:AG,29,0),0)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L23+IFERROR(VLOOKUP($E:$E,'（居民）工资表-3月'!$E:$S,15,0),0)</f>
        <v>0</v>
      </c>
      <c r="T23" s="91">
        <f>5000+IFERROR(VLOOKUP($E:$E,'（居民）工资表-3月'!$E:$T,16,0),0)</f>
        <v>5000</v>
      </c>
      <c r="U23" s="91">
        <f>Q23+IFERROR(VLOOKUP($E:$E,'（居民）工资表-3月'!$E:$U,17,0),0)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R23+IFERROR(VLOOKUP($E:$E,'（居民）工资表-3月'!$E:$AC,25,0),0)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IFERROR(VLOOKUP(E:E,'（居民）工资表-3月'!E:AF,28,0)+VLOOKUP(E:E,'（居民）工资表-3月'!E:AG,29,0),0)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18333.33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18333.33</v>
      </c>
      <c r="T24" s="74">
        <f t="shared" si="12"/>
        <v>100000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-81666.67</v>
      </c>
      <c r="AE24" s="74">
        <f t="shared" si="12"/>
        <v>400</v>
      </c>
      <c r="AF24" s="74">
        <f t="shared" si="12"/>
        <v>0</v>
      </c>
      <c r="AG24" s="74">
        <f t="shared" si="12"/>
        <v>400</v>
      </c>
      <c r="AH24" s="74">
        <f t="shared" si="12"/>
        <v>17933.33</v>
      </c>
      <c r="AI24" s="105">
        <f t="shared" si="12"/>
        <v>0</v>
      </c>
      <c r="AJ24" s="74">
        <f t="shared" si="12"/>
        <v>17933.33</v>
      </c>
      <c r="AK24" s="74">
        <f t="shared" si="12"/>
        <v>0</v>
      </c>
      <c r="AL24" s="74">
        <f t="shared" si="12"/>
        <v>18333.33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55</v>
      </c>
      <c r="D28" s="47" t="s">
        <v>30</v>
      </c>
      <c r="E28" s="47" t="s">
        <v>56</v>
      </c>
      <c r="AD28" s="10"/>
      <c r="AG28" s="113"/>
    </row>
    <row r="29" ht="18.75" customHeight="1" spans="2:5">
      <c r="B29" s="48">
        <f>AJ24</f>
        <v>17933.33</v>
      </c>
      <c r="C29" s="48">
        <f>AG24</f>
        <v>400</v>
      </c>
      <c r="D29" s="48">
        <f>AK24</f>
        <v>0</v>
      </c>
      <c r="E29" s="48">
        <f>B29+C29+D29</f>
        <v>18333.33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55</v>
      </c>
      <c r="D28" s="47" t="s">
        <v>30</v>
      </c>
      <c r="E28" s="47" t="s">
        <v>56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105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105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105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105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105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105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105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105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105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105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105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105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105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105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105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105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105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105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105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105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127</v>
      </c>
      <c r="C1" s="1"/>
      <c r="D1" s="1"/>
      <c r="E1" s="1"/>
    </row>
    <row r="2" ht="21" spans="2:2">
      <c r="B2" s="2"/>
    </row>
    <row r="3" ht="27.75" customHeight="1" spans="2:5">
      <c r="B3" s="3" t="s">
        <v>128</v>
      </c>
      <c r="C3" s="4" t="s">
        <v>129</v>
      </c>
      <c r="D3" s="4" t="s">
        <v>130</v>
      </c>
      <c r="E3" s="4" t="s">
        <v>131</v>
      </c>
    </row>
    <row r="4" ht="29.25" customHeight="1" spans="2:5">
      <c r="B4" s="5">
        <v>1</v>
      </c>
      <c r="C4" s="6" t="s">
        <v>132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133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134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135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136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137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138</v>
      </c>
      <c r="D10" s="7">
        <v>0.45</v>
      </c>
      <c r="E10" s="8">
        <v>181920</v>
      </c>
    </row>
    <row r="13" ht="57" customHeight="1" spans="2:5">
      <c r="B13" s="1" t="s">
        <v>139</v>
      </c>
      <c r="C13" s="1"/>
      <c r="D13" s="1"/>
      <c r="E13" s="1"/>
    </row>
    <row r="14" ht="21" spans="2:2">
      <c r="B14" s="2"/>
    </row>
    <row r="15" ht="27.75" customHeight="1" spans="2:5">
      <c r="B15" s="3" t="s">
        <v>128</v>
      </c>
      <c r="C15" s="4" t="s">
        <v>140</v>
      </c>
      <c r="D15" s="4" t="s">
        <v>130</v>
      </c>
      <c r="E15" s="4" t="s">
        <v>131</v>
      </c>
    </row>
    <row r="16" ht="29.25" customHeight="1" spans="2:5">
      <c r="B16" s="5">
        <v>1</v>
      </c>
      <c r="C16" s="6" t="s">
        <v>141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142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143</v>
      </c>
      <c r="D18" s="7">
        <v>0.4</v>
      </c>
      <c r="E18" s="8">
        <v>7000</v>
      </c>
    </row>
    <row r="21" ht="47.25" customHeight="1" spans="2:5">
      <c r="B21" s="1" t="s">
        <v>144</v>
      </c>
      <c r="C21" s="1"/>
      <c r="D21" s="1"/>
      <c r="E21" s="1"/>
    </row>
    <row r="22" ht="21" spans="2:2">
      <c r="B22" s="2"/>
    </row>
    <row r="23" ht="27.75" customHeight="1" spans="2:5">
      <c r="B23" s="3" t="s">
        <v>128</v>
      </c>
      <c r="C23" s="4" t="s">
        <v>145</v>
      </c>
      <c r="D23" s="4" t="s">
        <v>130</v>
      </c>
      <c r="E23" s="4" t="s">
        <v>131</v>
      </c>
    </row>
    <row r="24" ht="29.25" customHeight="1" spans="2:5">
      <c r="B24" s="5">
        <v>1</v>
      </c>
      <c r="C24" s="6" t="s">
        <v>146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147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148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149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150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151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152</v>
      </c>
      <c r="D30" s="7">
        <v>0.45</v>
      </c>
      <c r="E30" s="8">
        <v>15160</v>
      </c>
    </row>
    <row r="35" ht="57" customHeight="1" spans="2:5">
      <c r="B35" s="9" t="s">
        <v>153</v>
      </c>
      <c r="C35" s="9"/>
      <c r="D35" s="9"/>
      <c r="E35" s="9"/>
    </row>
    <row r="36" ht="14.25"/>
    <row r="37" ht="21.75" customHeight="1" spans="2:5">
      <c r="B37" s="3" t="s">
        <v>128</v>
      </c>
      <c r="C37" s="4" t="s">
        <v>154</v>
      </c>
      <c r="D37" s="4" t="s">
        <v>155</v>
      </c>
      <c r="E37" s="4" t="s">
        <v>131</v>
      </c>
    </row>
    <row r="38" ht="21.75" customHeight="1" spans="2:5">
      <c r="B38" s="5">
        <v>1</v>
      </c>
      <c r="C38" s="6" t="s">
        <v>146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147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148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149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150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151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152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（居民）工资表-1月</vt:lpstr>
      <vt:lpstr>付款通知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2021-02-26T06:31:37Z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