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1.16-11.20" sheetId="1" r:id="rId1"/>
  </sheets>
  <calcPr calcId="144525"/>
</workbook>
</file>

<file path=xl/sharedStrings.xml><?xml version="1.0" encoding="utf-8"?>
<sst xmlns="http://schemas.openxmlformats.org/spreadsheetml/2006/main" count="111" uniqueCount="77">
  <si>
    <t>综合行政（郭姐补充一下还需要哪些关注的）</t>
  </si>
  <si>
    <t>北京</t>
  </si>
  <si>
    <t>宁波</t>
  </si>
  <si>
    <t>呼和浩特</t>
  </si>
  <si>
    <t>总数</t>
  </si>
  <si>
    <t>职员数</t>
  </si>
  <si>
    <t>本周入职</t>
  </si>
  <si>
    <t>本周转正</t>
  </si>
  <si>
    <t>本周离职</t>
  </si>
  <si>
    <t>本周请假</t>
  </si>
  <si>
    <t>差旅情况</t>
  </si>
  <si>
    <t>财务数据</t>
  </si>
  <si>
    <t>创联民生</t>
  </si>
  <si>
    <t>创联北京银行</t>
  </si>
  <si>
    <t>创联建设</t>
  </si>
  <si>
    <t>菲丽华民生</t>
  </si>
  <si>
    <t>内蒙创联招商</t>
  </si>
  <si>
    <t>账面资金</t>
  </si>
  <si>
    <t>本周支出</t>
  </si>
  <si>
    <t>本周收款</t>
  </si>
  <si>
    <t>贷款情况</t>
  </si>
  <si>
    <t>本月报表主要数据数据（杨霞罗列一下主要报表数据）</t>
  </si>
  <si>
    <t>本月收入</t>
  </si>
  <si>
    <t>本年收入累计</t>
  </si>
  <si>
    <t>资产</t>
  </si>
  <si>
    <t>利润总额</t>
  </si>
  <si>
    <t>负债</t>
  </si>
  <si>
    <t>所有者权益</t>
  </si>
  <si>
    <t>总体应收</t>
  </si>
  <si>
    <t>总体应付</t>
  </si>
  <si>
    <t>项目到期应收（截止当前应收未回款情况）</t>
  </si>
  <si>
    <t>项目编号</t>
  </si>
  <si>
    <t>项目名称</t>
  </si>
  <si>
    <t>回款计划</t>
  </si>
  <si>
    <t>计划回款日期</t>
  </si>
  <si>
    <t>计划回款金额</t>
  </si>
  <si>
    <t>责任人</t>
  </si>
  <si>
    <t>ACL19002</t>
  </si>
  <si>
    <t>2019洛阳电光设备研究所自动化监控软件采购合同</t>
  </si>
  <si>
    <t>狄平</t>
  </si>
  <si>
    <t>发票已开</t>
  </si>
  <si>
    <t>ACL19017</t>
  </si>
  <si>
    <t>2019文旅部一体化政务服务平台运维保障系统</t>
  </si>
  <si>
    <t>ACL20005</t>
  </si>
  <si>
    <t>2020新疆医科大学第一附属医院监控采购合同</t>
  </si>
  <si>
    <t>杨天宇</t>
  </si>
  <si>
    <t>ACL1719</t>
  </si>
  <si>
    <t>2017年度燃气集团运维系统升级</t>
  </si>
  <si>
    <t>ACL18018</t>
  </si>
  <si>
    <t>2018湖北银行监控项目</t>
  </si>
  <si>
    <t>ACL19004</t>
  </si>
  <si>
    <t>2019内蒙古银行监控项目</t>
  </si>
  <si>
    <t>ACL20009</t>
  </si>
  <si>
    <t>2020山西监狱管理局综合运维管理项目合同</t>
  </si>
  <si>
    <t>SCL20007</t>
  </si>
  <si>
    <t>2020齐商银行负载均衡（F5）购置合同</t>
  </si>
  <si>
    <t>SCL20010</t>
  </si>
  <si>
    <t>2020华润医药商业护网专项工作项目子项目三终端安全准入采购合同</t>
  </si>
  <si>
    <t>SCL20012</t>
  </si>
  <si>
    <t>2020新疆体彩中心技术服务项目</t>
  </si>
  <si>
    <t>孟天骄</t>
  </si>
  <si>
    <t>合计：</t>
  </si>
  <si>
    <t>项目到期应付（截止当前应付未付款情况）</t>
  </si>
  <si>
    <t>付款计划</t>
  </si>
  <si>
    <t>计划付款日期</t>
  </si>
  <si>
    <t>计划付款金额</t>
  </si>
  <si>
    <t>项目付款未收到发票</t>
  </si>
  <si>
    <t>SCL20014-C1</t>
  </si>
  <si>
    <t>2020包钢集团技术服务项目</t>
  </si>
  <si>
    <t>BCL19090-C2</t>
  </si>
  <si>
    <t>菲利华研发费用</t>
  </si>
  <si>
    <t>BCL19090-C1</t>
  </si>
  <si>
    <t>牛吧研发费用</t>
  </si>
  <si>
    <t>19年差45万票，20年差13万</t>
  </si>
  <si>
    <t>重点事项关注：</t>
  </si>
  <si>
    <t>这个利润总额-201.7万，主要是包含了过单合同SCL19003项目不含税271万的发票成本，但是财务这还有含税75.1万的发票成本（49.6万+25.5万）和34万的研发费用没做到账里，还有未开票的发票但款已付102.7万</t>
  </si>
  <si>
    <t>需要上会讨论事项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</si>
</sst>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555555"/>
      <name val="Helvetica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2" borderId="11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3" fillId="25" borderId="8" applyNumberFormat="0" applyAlignment="0" applyProtection="0">
      <alignment vertical="center"/>
    </xf>
    <xf numFmtId="0" fontId="17" fillId="25" borderId="7" applyNumberFormat="0" applyAlignment="0" applyProtection="0">
      <alignment vertical="center"/>
    </xf>
    <xf numFmtId="0" fontId="20" fillId="31" borderId="10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1" xfId="0" applyFont="1" applyBorder="1" applyAlignment="1">
      <alignment horizontal="left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1" fillId="0" borderId="1" xfId="0" applyFont="1" applyBorder="1"/>
    <xf numFmtId="0" fontId="0" fillId="2" borderId="1" xfId="0" applyFont="1" applyFill="1" applyBorder="1"/>
    <xf numFmtId="0" fontId="1" fillId="2" borderId="1" xfId="0" applyFont="1" applyFill="1" applyBorder="1"/>
    <xf numFmtId="0" fontId="0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2" fillId="0" borderId="0" xfId="0" applyFont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J53"/>
  <sheetViews>
    <sheetView tabSelected="1" workbookViewId="0">
      <selection activeCell="D44" sqref="D44"/>
    </sheetView>
  </sheetViews>
  <sheetFormatPr defaultColWidth="9" defaultRowHeight="13.5"/>
  <cols>
    <col min="3" max="3" width="15.875" customWidth="1"/>
    <col min="4" max="4" width="14.6666666666667" customWidth="1"/>
    <col min="5" max="8" width="13.8833333333333" customWidth="1"/>
    <col min="9" max="9" width="12.75" customWidth="1"/>
  </cols>
  <sheetData>
    <row r="3" spans="3:9">
      <c r="C3" s="1" t="s">
        <v>0</v>
      </c>
      <c r="D3" s="1"/>
      <c r="E3" s="1"/>
      <c r="F3" s="1"/>
      <c r="G3" s="1"/>
      <c r="H3" s="2"/>
      <c r="I3" s="2"/>
    </row>
    <row r="4" spans="3:9">
      <c r="C4" s="3"/>
      <c r="D4" s="3" t="s">
        <v>1</v>
      </c>
      <c r="E4" s="3" t="s">
        <v>2</v>
      </c>
      <c r="F4" s="3" t="s">
        <v>3</v>
      </c>
      <c r="G4" s="3" t="s">
        <v>4</v>
      </c>
      <c r="H4" s="4"/>
      <c r="I4" s="4"/>
    </row>
    <row r="5" spans="3:9">
      <c r="C5" s="5" t="s">
        <v>5</v>
      </c>
      <c r="D5" s="2"/>
      <c r="E5" s="2"/>
      <c r="F5" s="2"/>
      <c r="G5" s="2"/>
      <c r="H5" s="2"/>
      <c r="I5" s="2"/>
    </row>
    <row r="6" spans="3:9">
      <c r="C6" s="5" t="s">
        <v>6</v>
      </c>
      <c r="D6" s="2"/>
      <c r="E6" s="2"/>
      <c r="F6" s="2"/>
      <c r="G6" s="2"/>
      <c r="H6" s="2"/>
      <c r="I6" s="2"/>
    </row>
    <row r="7" spans="3:9">
      <c r="C7" s="5" t="s">
        <v>7</v>
      </c>
      <c r="D7" s="2"/>
      <c r="E7" s="2"/>
      <c r="F7" s="2"/>
      <c r="G7" s="2"/>
      <c r="H7" s="2"/>
      <c r="I7" s="2"/>
    </row>
    <row r="8" spans="3:9">
      <c r="C8" s="5" t="s">
        <v>8</v>
      </c>
      <c r="D8" s="2"/>
      <c r="E8" s="2"/>
      <c r="F8" s="2"/>
      <c r="G8" s="2"/>
      <c r="H8" s="2"/>
      <c r="I8" s="2"/>
    </row>
    <row r="9" spans="3:9">
      <c r="C9" s="5" t="s">
        <v>9</v>
      </c>
      <c r="D9" s="2"/>
      <c r="E9" s="2"/>
      <c r="F9" s="2"/>
      <c r="G9" s="2"/>
      <c r="H9" s="2"/>
      <c r="I9" s="2"/>
    </row>
    <row r="10" spans="3:9">
      <c r="C10" s="5" t="s">
        <v>10</v>
      </c>
      <c r="D10" s="2"/>
      <c r="E10" s="2"/>
      <c r="F10" s="2"/>
      <c r="G10" s="2"/>
      <c r="H10" s="2"/>
      <c r="I10" s="2"/>
    </row>
    <row r="12" spans="3:9">
      <c r="C12" s="1" t="s">
        <v>11</v>
      </c>
      <c r="D12" s="1"/>
      <c r="E12" s="1"/>
      <c r="F12" s="1"/>
      <c r="G12" s="1"/>
      <c r="H12" s="1"/>
      <c r="I12" s="1"/>
    </row>
    <row r="13" spans="3:9">
      <c r="C13" s="6"/>
      <c r="D13" s="7" t="s">
        <v>12</v>
      </c>
      <c r="E13" s="7" t="s">
        <v>13</v>
      </c>
      <c r="F13" s="7" t="s">
        <v>14</v>
      </c>
      <c r="G13" s="7" t="s">
        <v>15</v>
      </c>
      <c r="H13" s="7" t="s">
        <v>16</v>
      </c>
      <c r="I13" s="7" t="s">
        <v>4</v>
      </c>
    </row>
    <row r="14" spans="3:9">
      <c r="C14" s="5" t="s">
        <v>17</v>
      </c>
      <c r="D14" s="8">
        <v>1527436.58</v>
      </c>
      <c r="E14" s="8">
        <v>1414.16</v>
      </c>
      <c r="F14" s="8">
        <v>84041.08</v>
      </c>
      <c r="G14" s="8">
        <v>12844.73</v>
      </c>
      <c r="H14" s="8">
        <v>10609.25</v>
      </c>
      <c r="I14" s="2">
        <f>SUM(D14:H14)</f>
        <v>1636345.8</v>
      </c>
    </row>
    <row r="15" spans="3:9">
      <c r="C15" s="5" t="s">
        <v>18</v>
      </c>
      <c r="D15" s="8"/>
      <c r="E15" s="8"/>
      <c r="F15" s="8"/>
      <c r="G15" s="8"/>
      <c r="H15" s="8"/>
      <c r="I15" s="2"/>
    </row>
    <row r="16" spans="3:9">
      <c r="C16" s="5" t="s">
        <v>19</v>
      </c>
      <c r="D16" s="8"/>
      <c r="E16" s="8"/>
      <c r="F16" s="8"/>
      <c r="G16" s="8"/>
      <c r="H16" s="8"/>
      <c r="I16" s="2"/>
    </row>
    <row r="17" spans="3:9">
      <c r="C17" s="5" t="s">
        <v>20</v>
      </c>
      <c r="D17" s="8">
        <v>4000000</v>
      </c>
      <c r="E17" s="8"/>
      <c r="F17" s="8"/>
      <c r="G17" s="8"/>
      <c r="H17" s="8"/>
      <c r="I17" s="2"/>
    </row>
    <row r="18" spans="3:9">
      <c r="C18" s="1" t="s">
        <v>21</v>
      </c>
      <c r="D18" s="1"/>
      <c r="E18" s="1"/>
      <c r="F18" s="1"/>
      <c r="G18" s="1"/>
      <c r="H18" s="1"/>
      <c r="I18" s="2"/>
    </row>
    <row r="19" spans="3:9">
      <c r="C19" s="2" t="s">
        <v>22</v>
      </c>
      <c r="D19" s="2">
        <v>726666.43</v>
      </c>
      <c r="E19" s="2" t="s">
        <v>23</v>
      </c>
      <c r="F19" s="2">
        <v>12422545.52</v>
      </c>
      <c r="G19" s="2" t="s">
        <v>24</v>
      </c>
      <c r="H19" s="2">
        <v>9251940.64</v>
      </c>
      <c r="I19" s="2"/>
    </row>
    <row r="20" spans="3:9">
      <c r="C20" s="2"/>
      <c r="D20" s="2"/>
      <c r="E20" s="2" t="s">
        <v>25</v>
      </c>
      <c r="F20" s="2">
        <v>-2017138.69</v>
      </c>
      <c r="G20" s="2" t="s">
        <v>26</v>
      </c>
      <c r="H20" s="2">
        <v>5801171.9</v>
      </c>
      <c r="I20" s="2"/>
    </row>
    <row r="21" spans="3:9">
      <c r="C21" s="9"/>
      <c r="D21" s="2"/>
      <c r="E21" s="2"/>
      <c r="F21" s="2"/>
      <c r="G21" s="2" t="s">
        <v>27</v>
      </c>
      <c r="H21" s="2">
        <f>H19-H20</f>
        <v>3450768.74</v>
      </c>
      <c r="I21" s="2"/>
    </row>
    <row r="22" spans="3:9">
      <c r="C22" s="5" t="s">
        <v>28</v>
      </c>
      <c r="D22" s="2"/>
      <c r="E22" s="2"/>
      <c r="F22" s="2"/>
      <c r="G22" s="2"/>
      <c r="H22" s="2"/>
      <c r="I22" s="2"/>
    </row>
    <row r="23" spans="3:9">
      <c r="C23" s="5" t="s">
        <v>29</v>
      </c>
      <c r="D23" s="2"/>
      <c r="E23" s="2"/>
      <c r="F23" s="2"/>
      <c r="G23" s="2"/>
      <c r="H23" s="2"/>
      <c r="I23" s="2"/>
    </row>
    <row r="24" spans="3:9">
      <c r="C24" s="1" t="s">
        <v>30</v>
      </c>
      <c r="D24" s="1"/>
      <c r="E24" s="1"/>
      <c r="F24" s="1"/>
      <c r="G24" s="1"/>
      <c r="H24" s="1"/>
      <c r="I24" s="2"/>
    </row>
    <row r="25" spans="3:9">
      <c r="C25" s="7" t="s">
        <v>31</v>
      </c>
      <c r="D25" s="7" t="s">
        <v>32</v>
      </c>
      <c r="E25" s="7" t="s">
        <v>33</v>
      </c>
      <c r="F25" s="7" t="s">
        <v>34</v>
      </c>
      <c r="G25" s="7" t="s">
        <v>35</v>
      </c>
      <c r="H25" s="7" t="s">
        <v>36</v>
      </c>
      <c r="I25" s="4"/>
    </row>
    <row r="26" spans="3:10">
      <c r="C26" s="2" t="s">
        <v>37</v>
      </c>
      <c r="D26" s="2" t="s">
        <v>38</v>
      </c>
      <c r="E26" s="2">
        <v>1</v>
      </c>
      <c r="F26" s="10">
        <v>43809</v>
      </c>
      <c r="G26" s="2">
        <v>90000</v>
      </c>
      <c r="H26" s="2" t="s">
        <v>39</v>
      </c>
      <c r="I26" s="2"/>
      <c r="J26" t="s">
        <v>40</v>
      </c>
    </row>
    <row r="27" spans="3:9">
      <c r="C27" s="2" t="s">
        <v>41</v>
      </c>
      <c r="D27" s="11" t="s">
        <v>42</v>
      </c>
      <c r="E27" s="2">
        <v>2</v>
      </c>
      <c r="F27" s="10">
        <v>43830</v>
      </c>
      <c r="G27" s="2">
        <v>147800</v>
      </c>
      <c r="H27" s="2" t="s">
        <v>39</v>
      </c>
      <c r="I27" s="2"/>
    </row>
    <row r="28" spans="3:9">
      <c r="C28" s="2" t="s">
        <v>43</v>
      </c>
      <c r="D28" s="2" t="s">
        <v>44</v>
      </c>
      <c r="E28" s="2">
        <v>1</v>
      </c>
      <c r="F28" s="10">
        <v>44012</v>
      </c>
      <c r="G28" s="2">
        <v>125000</v>
      </c>
      <c r="H28" s="2" t="s">
        <v>45</v>
      </c>
      <c r="I28" s="2"/>
    </row>
    <row r="29" spans="3:9">
      <c r="C29" s="2" t="s">
        <v>43</v>
      </c>
      <c r="D29" s="2" t="s">
        <v>44</v>
      </c>
      <c r="E29" s="2">
        <v>2</v>
      </c>
      <c r="F29" s="10">
        <v>44089</v>
      </c>
      <c r="G29" s="2">
        <v>125000</v>
      </c>
      <c r="H29" s="2" t="s">
        <v>45</v>
      </c>
      <c r="I29" s="2"/>
    </row>
    <row r="30" spans="3:9">
      <c r="C30" s="2" t="s">
        <v>46</v>
      </c>
      <c r="D30" s="2" t="s">
        <v>47</v>
      </c>
      <c r="E30" s="2">
        <v>4</v>
      </c>
      <c r="F30" s="10">
        <v>43485</v>
      </c>
      <c r="G30" s="2">
        <v>180000</v>
      </c>
      <c r="H30" s="2" t="s">
        <v>45</v>
      </c>
      <c r="I30" s="2"/>
    </row>
    <row r="31" spans="3:9">
      <c r="C31" s="2" t="s">
        <v>46</v>
      </c>
      <c r="D31" s="2" t="s">
        <v>47</v>
      </c>
      <c r="E31" s="2">
        <v>5</v>
      </c>
      <c r="F31" s="10">
        <v>43850</v>
      </c>
      <c r="G31" s="2">
        <v>60000</v>
      </c>
      <c r="H31" s="2" t="s">
        <v>45</v>
      </c>
      <c r="I31" s="2"/>
    </row>
    <row r="32" spans="3:9">
      <c r="C32" s="2" t="s">
        <v>48</v>
      </c>
      <c r="D32" s="2" t="s">
        <v>49</v>
      </c>
      <c r="E32" s="2">
        <v>3</v>
      </c>
      <c r="F32" s="10">
        <v>44098</v>
      </c>
      <c r="G32" s="2">
        <v>108000</v>
      </c>
      <c r="H32" s="2" t="s">
        <v>45</v>
      </c>
      <c r="I32" s="2"/>
    </row>
    <row r="33" spans="3:9">
      <c r="C33" s="2" t="s">
        <v>50</v>
      </c>
      <c r="D33" s="11" t="s">
        <v>51</v>
      </c>
      <c r="E33" s="2">
        <v>3</v>
      </c>
      <c r="F33" s="10">
        <v>43861</v>
      </c>
      <c r="G33" s="2">
        <v>30000</v>
      </c>
      <c r="H33" s="2" t="s">
        <v>39</v>
      </c>
      <c r="I33" s="2"/>
    </row>
    <row r="34" spans="3:10">
      <c r="C34" s="2" t="s">
        <v>52</v>
      </c>
      <c r="D34" s="2" t="s">
        <v>53</v>
      </c>
      <c r="E34" s="2">
        <v>1</v>
      </c>
      <c r="F34" s="10">
        <v>44040</v>
      </c>
      <c r="G34" s="2">
        <v>64000</v>
      </c>
      <c r="H34" s="2" t="s">
        <v>45</v>
      </c>
      <c r="I34" s="2"/>
      <c r="J34" t="s">
        <v>40</v>
      </c>
    </row>
    <row r="35" spans="3:9">
      <c r="C35" s="2" t="s">
        <v>52</v>
      </c>
      <c r="D35" s="2" t="s">
        <v>53</v>
      </c>
      <c r="E35" s="2">
        <v>2</v>
      </c>
      <c r="F35" s="10">
        <v>44104</v>
      </c>
      <c r="G35" s="2">
        <v>88000</v>
      </c>
      <c r="H35" s="2" t="s">
        <v>45</v>
      </c>
      <c r="I35" s="2"/>
    </row>
    <row r="36" spans="3:9">
      <c r="C36" s="2" t="s">
        <v>54</v>
      </c>
      <c r="D36" s="2" t="s">
        <v>55</v>
      </c>
      <c r="E36" s="2">
        <v>1</v>
      </c>
      <c r="F36" s="10">
        <v>44099</v>
      </c>
      <c r="G36" s="2">
        <v>385000</v>
      </c>
      <c r="H36" s="2" t="s">
        <v>45</v>
      </c>
      <c r="I36" s="2"/>
    </row>
    <row r="37" spans="3:9">
      <c r="C37" s="2" t="s">
        <v>54</v>
      </c>
      <c r="D37" s="2" t="s">
        <v>55</v>
      </c>
      <c r="E37" s="2">
        <v>2</v>
      </c>
      <c r="F37" s="10">
        <v>44134</v>
      </c>
      <c r="G37" s="2">
        <v>231000</v>
      </c>
      <c r="H37" s="2" t="s">
        <v>45</v>
      </c>
      <c r="I37" s="2"/>
    </row>
    <row r="38" spans="3:10">
      <c r="C38" s="2" t="s">
        <v>56</v>
      </c>
      <c r="D38" s="2" t="s">
        <v>57</v>
      </c>
      <c r="E38" s="2">
        <v>1</v>
      </c>
      <c r="F38" s="10">
        <v>44134</v>
      </c>
      <c r="G38" s="2">
        <v>73140</v>
      </c>
      <c r="H38" s="2" t="s">
        <v>45</v>
      </c>
      <c r="I38" s="2"/>
      <c r="J38" t="s">
        <v>40</v>
      </c>
    </row>
    <row r="39" spans="3:10">
      <c r="C39" s="2" t="s">
        <v>58</v>
      </c>
      <c r="D39" s="2" t="s">
        <v>59</v>
      </c>
      <c r="E39" s="2">
        <v>1</v>
      </c>
      <c r="F39" s="10">
        <v>44134</v>
      </c>
      <c r="G39" s="2">
        <v>195000</v>
      </c>
      <c r="H39" s="2" t="s">
        <v>60</v>
      </c>
      <c r="I39" s="2"/>
      <c r="J39" t="s">
        <v>40</v>
      </c>
    </row>
    <row r="40" spans="3:9">
      <c r="C40" s="2"/>
      <c r="D40" s="2"/>
      <c r="E40" s="2"/>
      <c r="F40" s="2" t="s">
        <v>61</v>
      </c>
      <c r="G40" s="2">
        <f>SUM(G26:G39)</f>
        <v>1901940</v>
      </c>
      <c r="H40" s="2"/>
      <c r="I40" s="2"/>
    </row>
    <row r="41" spans="3:8">
      <c r="C41" s="1" t="s">
        <v>62</v>
      </c>
      <c r="D41" s="1"/>
      <c r="E41" s="1"/>
      <c r="F41" s="1"/>
      <c r="G41" s="1"/>
      <c r="H41" s="1"/>
    </row>
    <row r="42" spans="3:9">
      <c r="C42" s="7" t="s">
        <v>31</v>
      </c>
      <c r="D42" s="7" t="s">
        <v>32</v>
      </c>
      <c r="E42" s="7" t="s">
        <v>63</v>
      </c>
      <c r="F42" s="7" t="s">
        <v>64</v>
      </c>
      <c r="G42" s="7" t="s">
        <v>65</v>
      </c>
      <c r="H42" s="7" t="s">
        <v>36</v>
      </c>
      <c r="I42" s="4"/>
    </row>
    <row r="43" spans="3:9">
      <c r="C43" s="2"/>
      <c r="D43" s="2"/>
      <c r="E43" s="2"/>
      <c r="F43" s="2"/>
      <c r="G43" s="2"/>
      <c r="H43" s="2"/>
      <c r="I43" s="2"/>
    </row>
    <row r="44" spans="3:9">
      <c r="C44" s="2"/>
      <c r="D44" s="2"/>
      <c r="E44" s="2"/>
      <c r="F44" s="2"/>
      <c r="G44" s="2"/>
      <c r="H44" s="2"/>
      <c r="I44" s="2"/>
    </row>
    <row r="45" spans="3:9">
      <c r="C45" s="2"/>
      <c r="D45" s="2"/>
      <c r="E45" s="2"/>
      <c r="F45" s="2" t="s">
        <v>61</v>
      </c>
      <c r="G45" s="2"/>
      <c r="H45" s="2"/>
      <c r="I45" s="2"/>
    </row>
    <row r="46" spans="3:9">
      <c r="C46" s="12" t="s">
        <v>66</v>
      </c>
      <c r="D46" s="13"/>
      <c r="E46" s="13"/>
      <c r="F46" s="13"/>
      <c r="G46" s="13"/>
      <c r="H46" s="13"/>
      <c r="I46" s="13"/>
    </row>
    <row r="47" spans="3:9">
      <c r="C47" s="7" t="s">
        <v>31</v>
      </c>
      <c r="D47" s="7" t="s">
        <v>32</v>
      </c>
      <c r="E47" s="7" t="s">
        <v>63</v>
      </c>
      <c r="F47" s="7" t="s">
        <v>64</v>
      </c>
      <c r="G47" s="7" t="s">
        <v>65</v>
      </c>
      <c r="H47" s="7" t="s">
        <v>36</v>
      </c>
      <c r="I47" s="4"/>
    </row>
    <row r="48" spans="3:9">
      <c r="C48" s="2" t="s">
        <v>67</v>
      </c>
      <c r="D48" s="2" t="s">
        <v>68</v>
      </c>
      <c r="E48" s="2">
        <v>1</v>
      </c>
      <c r="F48" s="10">
        <v>44140</v>
      </c>
      <c r="G48" s="2">
        <v>297000</v>
      </c>
      <c r="H48" s="2"/>
      <c r="I48" s="2"/>
    </row>
    <row r="49" spans="3:9">
      <c r="C49" s="2" t="s">
        <v>69</v>
      </c>
      <c r="D49" s="2" t="s">
        <v>70</v>
      </c>
      <c r="E49" s="2">
        <v>2</v>
      </c>
      <c r="F49" s="10">
        <v>44165</v>
      </c>
      <c r="G49" s="2">
        <v>150000</v>
      </c>
      <c r="H49" s="2"/>
      <c r="I49" s="2"/>
    </row>
    <row r="50" spans="3:9">
      <c r="C50" s="2" t="s">
        <v>71</v>
      </c>
      <c r="D50" s="2" t="s">
        <v>72</v>
      </c>
      <c r="E50" s="2"/>
      <c r="F50" s="2"/>
      <c r="G50" s="2">
        <f>130000+450000</f>
        <v>580000</v>
      </c>
      <c r="H50" s="2" t="s">
        <v>73</v>
      </c>
      <c r="I50" s="2"/>
    </row>
    <row r="51" spans="3:9">
      <c r="C51" s="2"/>
      <c r="D51" s="2"/>
      <c r="E51" s="2"/>
      <c r="F51" s="2" t="s">
        <v>61</v>
      </c>
      <c r="G51" s="2">
        <f>SUM(G48:G50)</f>
        <v>1027000</v>
      </c>
      <c r="H51" s="2"/>
      <c r="I51" s="2"/>
    </row>
    <row r="52" ht="48" customHeight="1" spans="3:9">
      <c r="C52" s="14" t="s">
        <v>74</v>
      </c>
      <c r="D52" s="15" t="s">
        <v>75</v>
      </c>
      <c r="E52" s="15"/>
      <c r="F52" s="15"/>
      <c r="G52" s="15"/>
      <c r="H52" s="15"/>
      <c r="I52" s="15"/>
    </row>
    <row r="53" spans="3:3">
      <c r="C53" s="16" t="s">
        <v>76</v>
      </c>
    </row>
  </sheetData>
  <mergeCells count="7">
    <mergeCell ref="C3:G3"/>
    <mergeCell ref="C12:I12"/>
    <mergeCell ref="C18:H18"/>
    <mergeCell ref="C24:H24"/>
    <mergeCell ref="C41:H41"/>
    <mergeCell ref="C46:I46"/>
    <mergeCell ref="D52:I5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11.16-11.20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杨霞</cp:lastModifiedBy>
  <dcterms:created xsi:type="dcterms:W3CDTF">2006-09-16T00:00:00Z</dcterms:created>
  <dcterms:modified xsi:type="dcterms:W3CDTF">2020-11-20T08:10:13Z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