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caiji\Desktop\2019凯美瑞德\合同处理事宜\产品销售合同\"/>
    </mc:Choice>
  </mc:AlternateContent>
  <bookViews>
    <workbookView xWindow="0" yWindow="0" windowWidth="23016" windowHeight="9144" tabRatio="566"/>
  </bookViews>
  <sheets>
    <sheet name="ITIME自动化监控平台" sheetId="10" r:id="rId1"/>
  </sheets>
  <definedNames>
    <definedName name="_xlnm.Print_Area" localSheetId="0">ITIME自动化监控平台!$A$1:$H$43</definedName>
  </definedNames>
  <calcPr calcId="152511"/>
</workbook>
</file>

<file path=xl/calcChain.xml><?xml version="1.0" encoding="utf-8"?>
<calcChain xmlns="http://schemas.openxmlformats.org/spreadsheetml/2006/main">
  <c r="G29" i="10" l="1"/>
  <c r="G36" i="10" l="1"/>
  <c r="G35" i="10"/>
  <c r="G34" i="10"/>
  <c r="G33" i="10"/>
  <c r="G32" i="10"/>
  <c r="G31" i="10"/>
  <c r="G30" i="10"/>
  <c r="G28" i="10"/>
  <c r="G27" i="10"/>
  <c r="G26" i="10"/>
  <c r="D24" i="10"/>
  <c r="E37" i="10" l="1"/>
  <c r="G37" i="10" s="1"/>
  <c r="F38" i="10" s="1"/>
  <c r="D38" i="10" s="1"/>
  <c r="E42" i="10" l="1"/>
  <c r="E40" i="10"/>
  <c r="D42" i="10" l="1"/>
</calcChain>
</file>

<file path=xl/sharedStrings.xml><?xml version="1.0" encoding="utf-8"?>
<sst xmlns="http://schemas.openxmlformats.org/spreadsheetml/2006/main" count="78" uniqueCount="75">
  <si>
    <t xml:space="preserve">网络设备管理 </t>
  </si>
  <si>
    <t xml:space="preserve">主机系统管理 </t>
  </si>
  <si>
    <t xml:space="preserve">应用系统管理 </t>
  </si>
  <si>
    <t>存储系统管理</t>
  </si>
  <si>
    <t>虚拟化监控管理</t>
  </si>
  <si>
    <t xml:space="preserve">告警管理模块 </t>
  </si>
  <si>
    <t>基础模块</t>
  </si>
  <si>
    <t>现场实施服务</t>
    <phoneticPr fontId="10" type="noConversion"/>
  </si>
  <si>
    <t>现场培训（免费）</t>
    <phoneticPr fontId="10" type="noConversion"/>
  </si>
  <si>
    <t>报价项</t>
    <phoneticPr fontId="10" type="noConversion"/>
  </si>
  <si>
    <t>产品服务</t>
    <phoneticPr fontId="10" type="noConversion"/>
  </si>
  <si>
    <t>基础产品模块</t>
    <phoneticPr fontId="10" type="noConversion"/>
  </si>
  <si>
    <t>监控授权点数</t>
    <phoneticPr fontId="10" type="noConversion"/>
  </si>
  <si>
    <t>项目说明</t>
    <phoneticPr fontId="10" type="noConversion"/>
  </si>
  <si>
    <t>单价</t>
    <phoneticPr fontId="10" type="noConversion"/>
  </si>
  <si>
    <t>数量</t>
    <phoneticPr fontId="10" type="noConversion"/>
  </si>
  <si>
    <t>单项合计</t>
    <phoneticPr fontId="10" type="noConversion"/>
  </si>
  <si>
    <t>必选包价格：</t>
    <phoneticPr fontId="10" type="noConversion"/>
  </si>
  <si>
    <t>小计：</t>
    <phoneticPr fontId="10" type="noConversion"/>
  </si>
  <si>
    <t>日志中心</t>
    <phoneticPr fontId="10" type="noConversion"/>
  </si>
  <si>
    <t>提供对多种设备的日志进行收集、分析、展示、告警等功能</t>
    <phoneticPr fontId="10" type="noConversion"/>
  </si>
  <si>
    <t xml:space="preserve">
产
品
基
础
必
选
包
</t>
    <phoneticPr fontId="10" type="noConversion"/>
  </si>
  <si>
    <t xml:space="preserve">拓扑管理模块 </t>
    <phoneticPr fontId="10" type="noConversion"/>
  </si>
  <si>
    <t>拓扑绘制</t>
    <phoneticPr fontId="10" type="noConversion"/>
  </si>
  <si>
    <t>网络设备配置备份</t>
    <phoneticPr fontId="10" type="noConversion"/>
  </si>
  <si>
    <t>软件维保服务</t>
    <phoneticPr fontId="10" type="noConversion"/>
  </si>
  <si>
    <t>可选包价格：</t>
    <phoneticPr fontId="10" type="noConversion"/>
  </si>
  <si>
    <t>总计：</t>
    <phoneticPr fontId="10" type="noConversion"/>
  </si>
  <si>
    <t>应用可视化监控</t>
    <phoneticPr fontId="10" type="noConversion"/>
  </si>
  <si>
    <t>提供业务应用视角的统一监控，呈现业务系统支撑架构、业务繁忙度、可用性、用户访问趋势、慢sql分析以及业务组件性能等</t>
    <phoneticPr fontId="10" type="noConversion"/>
  </si>
  <si>
    <r>
      <rPr>
        <b/>
        <sz val="12"/>
        <rFont val="微软雅黑"/>
        <family val="2"/>
        <charset val="134"/>
      </rPr>
      <t>告警管理模块：</t>
    </r>
    <r>
      <rPr>
        <sz val="12"/>
        <rFont val="微软雅黑"/>
        <family val="2"/>
        <charset val="134"/>
      </rPr>
      <t xml:space="preserve">
提供灵活的告警策略配置、智能调整告警阈值，并可将告警分析判断、告警关联分析后的告警信息以短信、邮件、TTS语音 等方式通知相关的运维人员。</t>
    </r>
    <phoneticPr fontId="10" type="noConversion"/>
  </si>
  <si>
    <r>
      <rPr>
        <b/>
        <sz val="12"/>
        <rFont val="微软雅黑"/>
        <family val="2"/>
        <charset val="134"/>
      </rPr>
      <t>网络设备管理功能模块：</t>
    </r>
    <r>
      <rPr>
        <sz val="12"/>
        <rFont val="微软雅黑"/>
        <family val="2"/>
        <charset val="134"/>
      </rPr>
      <t xml:space="preserve">
提供对IP网络通信设备，包括交换机(华为，H3C，思科，北电，迈普，大三)、路由器（思科，华为，迈普，北电，H3C）、防火墙（天融信，JUNIPER，华为，思科，趋势科技），其他安全设备（绿盟IPS，思福迪LogBase，网康行为管理NS-1501）等的监控能力，包括设备状态、可用性、性能、流量等。</t>
    </r>
    <phoneticPr fontId="10" type="noConversion"/>
  </si>
  <si>
    <r>
      <rPr>
        <b/>
        <sz val="12"/>
        <rFont val="微软雅黑"/>
        <family val="2"/>
        <charset val="134"/>
      </rPr>
      <t>存储系统管理：</t>
    </r>
    <r>
      <rPr>
        <sz val="12"/>
        <rFont val="微软雅黑"/>
        <family val="2"/>
        <charset val="134"/>
      </rPr>
      <t xml:space="preserve">
磁阵（IBMDS4000/5000/FAST,INFORTREND,NETSTOR，EMC CLARIION）,磁带库（TS3200）,IBM B24</t>
    </r>
    <phoneticPr fontId="10" type="noConversion"/>
  </si>
  <si>
    <r>
      <rPr>
        <b/>
        <sz val="12"/>
        <rFont val="微软雅黑"/>
        <family val="2"/>
        <charset val="134"/>
      </rPr>
      <t>监控授权点数（100个节点）</t>
    </r>
    <r>
      <rPr>
        <sz val="12"/>
        <rFont val="微软雅黑"/>
        <family val="2"/>
        <charset val="134"/>
      </rPr>
      <t>，支持100个共享监控节点（软硬件单独计数）。</t>
    </r>
    <phoneticPr fontId="12" type="noConversion"/>
  </si>
  <si>
    <t>提供跨厂商的网络设备配置信息备份功能，定时生成快照，能对版本信息进行可视化对比</t>
    <phoneticPr fontId="10" type="noConversion"/>
  </si>
  <si>
    <t>按照现场要求绘制网络拓扑图</t>
    <phoneticPr fontId="10" type="noConversion"/>
  </si>
  <si>
    <t xml:space="preserve">
产
品
附
加
可
选
包</t>
    <phoneticPr fontId="10" type="noConversion"/>
  </si>
  <si>
    <t>支持Vsphere等主流厂商虚拟化平台的监控和告警。</t>
    <phoneticPr fontId="10" type="noConversion"/>
  </si>
  <si>
    <t>数据库管理工具</t>
    <phoneticPr fontId="10" type="noConversion"/>
  </si>
  <si>
    <t>提供集成的跨数据库的WEB可视化的数据维护功能，能够浏览数据库表对象，执行sql查询、更新语句，并以表格形式展现结果集。</t>
    <phoneticPr fontId="10" type="noConversion"/>
  </si>
  <si>
    <t>IP地址管理</t>
    <phoneticPr fontId="10" type="noConversion"/>
  </si>
  <si>
    <t>提供对IP资源的使用情况管理，按照IP段、提供IP的占用情况、支持对IP的自动扫描等功能</t>
    <phoneticPr fontId="10" type="noConversion"/>
  </si>
  <si>
    <t>折扣：</t>
    <phoneticPr fontId="10" type="noConversion"/>
  </si>
  <si>
    <t>成交价格：</t>
    <phoneticPr fontId="10" type="noConversion"/>
  </si>
  <si>
    <t>定制化开发服务</t>
    <phoneticPr fontId="10" type="noConversion"/>
  </si>
  <si>
    <t>产品说明</t>
    <phoneticPr fontId="10" type="noConversion"/>
  </si>
  <si>
    <t>附加授权点数</t>
    <phoneticPr fontId="10" type="noConversion"/>
  </si>
  <si>
    <t>（单位：年），提供5x8远程技术支持服务、应急响应服务、版本升级服务。维护期外提供终身远程咨询服务。
年度维保费用为折扣后价格10%</t>
    <phoneticPr fontId="10" type="noConversion"/>
  </si>
  <si>
    <t>内容包括有：在实施过程中对项目参与人员提供软件安装、日常操作与维护管理的软件使用基本培训，保证客户能够正常使用和维护。</t>
    <phoneticPr fontId="10" type="noConversion"/>
  </si>
  <si>
    <t>（5人/天），软件实施工程师现场软件安装调试，包括：实施环境调研、数据模型搭建、软件安装、原系统数据和功能迁移、软件调试、实施文档编写。现场实施服务前会下发部署环境需求表和监控对象调查表，原则上待环境准备齐全，监控对象监控账号开通后方可入场。</t>
    <phoneticPr fontId="10" type="noConversion"/>
  </si>
  <si>
    <t>服务器健康体检</t>
    <phoneticPr fontId="10" type="noConversion"/>
  </si>
  <si>
    <r>
      <t xml:space="preserve">报表管理模块：
</t>
    </r>
    <r>
      <rPr>
        <sz val="12"/>
        <rFont val="微软雅黑"/>
        <family val="2"/>
        <charset val="134"/>
      </rPr>
      <t>提供监测数据报表，包括可用性分析报表、容量分析报表、趋势/峰谷/对比分析报表、告警报表等数据分析报表。</t>
    </r>
    <phoneticPr fontId="10" type="noConversion"/>
  </si>
  <si>
    <t xml:space="preserve">报表分析模块 </t>
    <phoneticPr fontId="10" type="noConversion"/>
  </si>
  <si>
    <t>（人/天），定制开发服务，响应客户的定制开发需求（如界面定制，报表定制，动环等第三方系统接入等），由项目经理和研发回馈定制开发工作量，
按照“定制化开发费用”×“开发工作量”计算定制开发服务报价。</t>
    <phoneticPr fontId="10" type="noConversion"/>
  </si>
  <si>
    <t>在整包100个监控节点的基础上，再增加100个监控授权点数费用。增加授权点数，每100个为一个售卖单位。</t>
    <phoneticPr fontId="10" type="noConversion"/>
  </si>
  <si>
    <t>提供智能化工作门户，支持全局的设备分类/分组视图、可用性视图、链路地图、实时流量视图、支持任意界面的大屏投放等，形成高效率的工作平台功能</t>
    <phoneticPr fontId="10" type="noConversion"/>
  </si>
  <si>
    <r>
      <rPr>
        <b/>
        <sz val="12"/>
        <rFont val="微软雅黑"/>
        <family val="2"/>
        <charset val="134"/>
      </rPr>
      <t xml:space="preserve">主机系统管理功能模块：
</t>
    </r>
    <r>
      <rPr>
        <sz val="12"/>
        <rFont val="微软雅黑"/>
        <family val="2"/>
        <charset val="134"/>
      </rPr>
      <t>提供对各类主机硬件、操作系统的监控能力，包括设备运行状态、磁盘信息、进程信息、CPU、内存等指标，目前支持类型包括：Windows（XP,2000、2003、2008+）,Linux,AIX（4.x,5.1,5.2,5.3）,HP 11i,solaris(8,9,10)等主流主机类型。</t>
    </r>
    <phoneticPr fontId="10" type="noConversion"/>
  </si>
  <si>
    <r>
      <t>（1年）</t>
    </r>
    <r>
      <rPr>
        <b/>
        <sz val="12"/>
        <rFont val="微软雅黑"/>
        <family val="2"/>
        <charset val="134"/>
      </rPr>
      <t>，</t>
    </r>
    <r>
      <rPr>
        <sz val="12"/>
        <rFont val="微软雅黑"/>
        <family val="2"/>
        <charset val="134"/>
      </rPr>
      <t>内容包含有：提供5x8远程技术支持服务、应急响应服务、版本升级服务，开始时间以交付正式License日期计算。
维护期外提供终身远程咨询服务。</t>
    </r>
    <phoneticPr fontId="10" type="noConversion"/>
  </si>
  <si>
    <t>在指标监控的基础上，提供多种手段对各类服务器的性能、容量、可用性、安全性等方面，定期进行更深层次的体检，支持直观清晰的报告并能够按策略发送给指定的管理人员，辅助进行IT设施的优化和加固。</t>
    <phoneticPr fontId="10" type="noConversion"/>
  </si>
  <si>
    <r>
      <rPr>
        <b/>
        <sz val="12"/>
        <rFont val="微软雅黑"/>
        <family val="2"/>
        <charset val="134"/>
      </rPr>
      <t>应用系统管理：</t>
    </r>
    <r>
      <rPr>
        <sz val="12"/>
        <rFont val="微软雅黑"/>
        <family val="2"/>
        <charset val="134"/>
      </rPr>
      <t xml:space="preserve">
数据库：DB2 ,ORACLE(9i，10g，11g+),SQLSERVER(2000，2005，2008+)，SYBASE11，mysql（5，6）
中间件：weblogic(8,9,10,11)，websphere（5，6），apache2.x，IIS（5.x,6.x,7.x)，MQ 
Web服务器：tomcat 系列
其他服务：URL探针，TCP探针，任意基于JVM的应用服务</t>
    </r>
    <phoneticPr fontId="10" type="noConversion"/>
  </si>
  <si>
    <t>现场实施服务、定制开发服务、维保服务不参与折扣计算。</t>
    <phoneticPr fontId="10" type="noConversion"/>
  </si>
  <si>
    <t>拓扑管理模块：
提供网络拓扑、逻辑拓扑、业务拓扑、机房3维俯视图&amp;机柜&amp;机架图（基础版），包含5张拓扑图绘制。</t>
    <phoneticPr fontId="10" type="noConversion"/>
  </si>
  <si>
    <t xml:space="preserve">                          Tel 电话：8610-82746952-801</t>
    <phoneticPr fontId="18" type="noConversion"/>
  </si>
  <si>
    <t xml:space="preserve">                          Fax传真：8610-82746952-805</t>
    <phoneticPr fontId="18" type="noConversion"/>
  </si>
  <si>
    <t xml:space="preserve">                  Address 地址：北京市海淀区永泰中路25号中关村永泰创新园A201</t>
    <phoneticPr fontId="18" type="noConversion"/>
  </si>
  <si>
    <r>
      <t xml:space="preserve">报价单
</t>
    </r>
    <r>
      <rPr>
        <sz val="12"/>
        <color indexed="8"/>
        <rFont val="方正姚体"/>
        <family val="3"/>
        <charset val="134"/>
      </rPr>
      <t>Quotation</t>
    </r>
    <phoneticPr fontId="10" type="noConversion"/>
  </si>
  <si>
    <t>机
密
文
件</t>
    <phoneticPr fontId="10" type="noConversion"/>
  </si>
  <si>
    <t>WEB SSH工具</t>
    <phoneticPr fontId="10" type="noConversion"/>
  </si>
  <si>
    <t>系统集成SSH工具，不依赖于监控系统所在网段限制，可随采集层穿透部署，方便运维人员快速连接被监管设备进行维护操作</t>
    <phoneticPr fontId="10" type="noConversion"/>
  </si>
  <si>
    <t>备注：此报价从报价日起，有效期为一个月。</t>
    <phoneticPr fontId="10" type="noConversion"/>
  </si>
  <si>
    <t>在整包5人/天的基础上，非我方因素导致增加实施人天，每增加1人天实施工作量增加4000元</t>
    <phoneticPr fontId="10" type="noConversion"/>
  </si>
  <si>
    <t>附加维保服务</t>
    <phoneticPr fontId="10" type="noConversion"/>
  </si>
  <si>
    <t xml:space="preserve">                             E-Mail：caijian@iufc.cn</t>
    <phoneticPr fontId="18" type="noConversion"/>
  </si>
  <si>
    <t>ITiMe 自 动 化 监 控 平 台 报 价</t>
    <phoneticPr fontId="10" type="noConversion"/>
  </si>
  <si>
    <t>报价日期:   2018-12-07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</si>
</sst>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¥&quot;#,##0;&quot;¥&quot;\-#,##0"/>
    <numFmt numFmtId="6" formatCode="&quot;¥&quot;#,##0;[Red]&quot;¥&quot;\-#,##0"/>
    <numFmt numFmtId="176" formatCode="\¥#,##0;[Red]\¥\-#,##0"/>
  </numFmts>
  <fonts count="23">
    <font>
      <sz val="11"/>
      <color theme="1"/>
      <name val="宋体"/>
      <charset val="134"/>
      <scheme val="minor"/>
    </font>
    <font>
      <b/>
      <sz val="12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2"/>
      <name val="微软雅黑"/>
      <family val="2"/>
      <charset val="134"/>
    </font>
    <font>
      <b/>
      <sz val="16"/>
      <name val="微软雅黑"/>
      <family val="2"/>
      <charset val="134"/>
    </font>
    <font>
      <b/>
      <sz val="14"/>
      <name val="微软雅黑"/>
      <family val="2"/>
      <charset val="134"/>
    </font>
    <font>
      <b/>
      <sz val="14"/>
      <color theme="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10"/>
      <name val="Geneva"/>
      <family val="1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rgb="FF00B050"/>
      <name val="微软雅黑"/>
      <family val="2"/>
      <charset val="134"/>
    </font>
    <font>
      <sz val="9"/>
      <name val="宋体"/>
      <family val="3"/>
      <charset val="134"/>
    </font>
    <font>
      <b/>
      <sz val="18"/>
      <color indexed="8"/>
      <name val="微软雅黑"/>
      <family val="2"/>
      <charset val="134"/>
    </font>
    <font>
      <sz val="12"/>
      <color theme="1"/>
      <name val="微软雅黑"/>
      <family val="2"/>
      <charset val="134"/>
    </font>
    <font>
      <b/>
      <sz val="14"/>
      <color rgb="FFFF0000"/>
      <name val="微软雅黑"/>
      <family val="2"/>
      <charset val="134"/>
    </font>
    <font>
      <b/>
      <sz val="16"/>
      <color rgb="FFFF0000"/>
      <name val="微软雅黑"/>
      <family val="2"/>
      <charset val="134"/>
    </font>
    <font>
      <b/>
      <sz val="22"/>
      <color indexed="8"/>
      <name val="微软雅黑"/>
      <family val="2"/>
      <charset val="134"/>
    </font>
    <font>
      <sz val="9"/>
      <name val="宋体"/>
      <family val="2"/>
      <charset val="134"/>
      <scheme val="minor"/>
    </font>
    <font>
      <sz val="12"/>
      <color indexed="8"/>
      <name val="方正姚体"/>
      <family val="3"/>
      <charset val="134"/>
    </font>
    <font>
      <sz val="12"/>
      <color theme="1"/>
      <name val="方正姚体"/>
      <family val="3"/>
      <charset val="134"/>
    </font>
    <font>
      <b/>
      <sz val="14"/>
      <color indexed="8"/>
      <name val="楷体"/>
      <family val="3"/>
      <charset val="134"/>
    </font>
    <font>
      <sz val="11"/>
      <color theme="1"/>
      <name val="宋体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auto="1"/>
      </right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6">
    <xf numFmtId="0" fontId="0" fillId="0" borderId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7" fillId="0" borderId="0">
      <alignment vertical="center"/>
    </xf>
    <xf numFmtId="0" fontId="22" fillId="0" borderId="0"/>
  </cellStyleXfs>
  <cellXfs count="97">
    <xf numFmtId="0" fontId="0" fillId="0" borderId="0" xfId="0">
      <alignment vertical="center"/>
    </xf>
    <xf numFmtId="0" fontId="3" fillId="0" borderId="3" xfId="1" applyFont="1" applyFill="1" applyBorder="1" applyAlignment="1" applyProtection="1">
      <alignment horizontal="center" vertical="center" wrapText="1"/>
      <protection locked="0"/>
    </xf>
    <xf numFmtId="0" fontId="16" fillId="0" borderId="43" xfId="0" applyFont="1" applyBorder="1" applyAlignment="1" applyProtection="1">
      <alignment horizontal="center" vertical="center"/>
    </xf>
    <xf numFmtId="0" fontId="13" fillId="2" borderId="11" xfId="2" applyFont="1" applyFill="1" applyBorder="1" applyAlignment="1" applyProtection="1">
      <alignment vertical="top"/>
    </xf>
    <xf numFmtId="0" fontId="20" fillId="0" borderId="3" xfId="0" applyFont="1" applyBorder="1" applyAlignment="1" applyProtection="1">
      <alignment horizontal="left" vertical="center"/>
    </xf>
    <xf numFmtId="0" fontId="13" fillId="2" borderId="47" xfId="2" applyFont="1" applyFill="1" applyBorder="1" applyAlignment="1" applyProtection="1">
      <alignment vertical="top"/>
    </xf>
    <xf numFmtId="0" fontId="13" fillId="2" borderId="10" xfId="2" applyFont="1" applyFill="1" applyBorder="1" applyAlignment="1" applyProtection="1">
      <alignment vertical="top"/>
    </xf>
    <xf numFmtId="0" fontId="13" fillId="2" borderId="39" xfId="2" applyFont="1" applyFill="1" applyBorder="1" applyAlignment="1" applyProtection="1">
      <alignment vertical="top"/>
    </xf>
    <xf numFmtId="0" fontId="13" fillId="2" borderId="45" xfId="2" applyFont="1" applyFill="1" applyBorder="1" applyAlignment="1" applyProtection="1">
      <alignment vertical="top"/>
    </xf>
    <xf numFmtId="0" fontId="20" fillId="0" borderId="45" xfId="0" applyFont="1" applyBorder="1" applyAlignment="1" applyProtection="1">
      <alignment horizontal="left" vertical="center"/>
    </xf>
    <xf numFmtId="0" fontId="13" fillId="2" borderId="46" xfId="2" applyFont="1" applyFill="1" applyBorder="1" applyAlignment="1" applyProtection="1">
      <alignment vertical="top"/>
    </xf>
    <xf numFmtId="0" fontId="5" fillId="4" borderId="1" xfId="4" quotePrefix="1" applyNumberFormat="1" applyFont="1" applyFill="1" applyBorder="1" applyAlignment="1" applyProtection="1">
      <alignment horizontal="center" vertical="center" wrapText="1"/>
    </xf>
    <xf numFmtId="0" fontId="3" fillId="2" borderId="18" xfId="1" applyFont="1" applyFill="1" applyBorder="1" applyAlignment="1" applyProtection="1">
      <alignment horizontal="left" vertical="center" wrapText="1"/>
    </xf>
    <xf numFmtId="0" fontId="3" fillId="2" borderId="26" xfId="1" applyFont="1" applyFill="1" applyBorder="1" applyAlignment="1" applyProtection="1">
      <alignment horizontal="left" vertical="center" wrapText="1"/>
    </xf>
    <xf numFmtId="0" fontId="3" fillId="0" borderId="18" xfId="1" applyFont="1" applyFill="1" applyBorder="1" applyAlignment="1" applyProtection="1">
      <alignment horizontal="left" vertical="center" wrapText="1"/>
    </xf>
    <xf numFmtId="0" fontId="3" fillId="0" borderId="27" xfId="1" applyFont="1" applyFill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horizontal="right" vertical="center"/>
    </xf>
    <xf numFmtId="0" fontId="4" fillId="0" borderId="25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vertical="center"/>
    </xf>
    <xf numFmtId="0" fontId="5" fillId="4" borderId="40" xfId="1" applyFont="1" applyFill="1" applyBorder="1" applyAlignment="1" applyProtection="1">
      <alignment horizontal="left" vertical="center" wrapText="1"/>
    </xf>
    <xf numFmtId="0" fontId="6" fillId="4" borderId="32" xfId="0" applyFont="1" applyFill="1" applyBorder="1" applyProtection="1">
      <alignment vertical="center"/>
    </xf>
    <xf numFmtId="0" fontId="6" fillId="4" borderId="32" xfId="0" applyFont="1" applyFill="1" applyBorder="1" applyAlignment="1" applyProtection="1">
      <alignment horizontal="center" vertical="center"/>
    </xf>
    <xf numFmtId="0" fontId="6" fillId="4" borderId="33" xfId="0" applyFont="1" applyFill="1" applyBorder="1" applyAlignment="1" applyProtection="1">
      <alignment horizontal="center" vertical="center"/>
    </xf>
    <xf numFmtId="0" fontId="3" fillId="2" borderId="4" xfId="1" applyFont="1" applyFill="1" applyBorder="1" applyAlignment="1" applyProtection="1">
      <alignment horizontal="left" vertical="center" wrapText="1"/>
    </xf>
    <xf numFmtId="0" fontId="14" fillId="0" borderId="3" xfId="0" applyFont="1" applyBorder="1" applyProtection="1">
      <alignment vertical="center"/>
    </xf>
    <xf numFmtId="176" fontId="3" fillId="0" borderId="3" xfId="1" applyNumberFormat="1" applyFont="1" applyFill="1" applyBorder="1" applyAlignment="1" applyProtection="1">
      <alignment horizontal="right" vertical="center" wrapText="1"/>
    </xf>
    <xf numFmtId="176" fontId="3" fillId="0" borderId="6" xfId="1" applyNumberFormat="1" applyFont="1" applyFill="1" applyBorder="1" applyAlignment="1" applyProtection="1">
      <alignment horizontal="right" vertical="center" wrapText="1"/>
    </xf>
    <xf numFmtId="0" fontId="14" fillId="0" borderId="3" xfId="0" applyFont="1" applyBorder="1" applyAlignment="1" applyProtection="1">
      <alignment vertical="center" wrapText="1"/>
    </xf>
    <xf numFmtId="0" fontId="4" fillId="0" borderId="29" xfId="0" applyFont="1" applyBorder="1" applyAlignment="1" applyProtection="1">
      <alignment horizontal="right" vertical="center"/>
    </xf>
    <xf numFmtId="0" fontId="11" fillId="0" borderId="3" xfId="1" applyNumberFormat="1" applyFont="1" applyFill="1" applyBorder="1" applyAlignment="1" applyProtection="1">
      <alignment horizontal="left" vertical="center" wrapText="1"/>
    </xf>
    <xf numFmtId="0" fontId="11" fillId="0" borderId="3" xfId="1" applyNumberFormat="1" applyFont="1" applyFill="1" applyBorder="1" applyAlignment="1" applyProtection="1">
      <alignment horizontal="center" vertical="center" wrapText="1"/>
    </xf>
    <xf numFmtId="0" fontId="3" fillId="6" borderId="41" xfId="1" applyFont="1" applyFill="1" applyBorder="1" applyAlignment="1" applyProtection="1">
      <alignment horizontal="left" vertical="center" wrapText="1"/>
    </xf>
    <xf numFmtId="0" fontId="3" fillId="6" borderId="11" xfId="1" applyFont="1" applyFill="1" applyBorder="1" applyAlignment="1" applyProtection="1">
      <alignment horizontal="left" vertical="center" wrapText="1"/>
    </xf>
    <xf numFmtId="176" fontId="3" fillId="6" borderId="11" xfId="1" applyNumberFormat="1" applyFont="1" applyFill="1" applyBorder="1" applyAlignment="1" applyProtection="1">
      <alignment horizontal="right" vertical="center" wrapText="1"/>
    </xf>
    <xf numFmtId="0" fontId="3" fillId="6" borderId="11" xfId="1" applyFont="1" applyFill="1" applyBorder="1" applyAlignment="1" applyProtection="1">
      <alignment horizontal="center" vertical="center" wrapText="1"/>
      <protection locked="0"/>
    </xf>
    <xf numFmtId="176" fontId="3" fillId="6" borderId="6" xfId="1" applyNumberFormat="1" applyFont="1" applyFill="1" applyBorder="1" applyAlignment="1" applyProtection="1">
      <alignment horizontal="right" vertical="center" wrapText="1"/>
    </xf>
    <xf numFmtId="0" fontId="17" fillId="2" borderId="8" xfId="2" applyFont="1" applyFill="1" applyBorder="1" applyAlignment="1" applyProtection="1">
      <alignment horizontal="center" vertical="center"/>
    </xf>
    <xf numFmtId="0" fontId="17" fillId="2" borderId="9" xfId="2" applyFont="1" applyFill="1" applyBorder="1" applyAlignment="1" applyProtection="1">
      <alignment horizontal="center" vertical="center"/>
    </xf>
    <xf numFmtId="0" fontId="17" fillId="2" borderId="12" xfId="2" applyFont="1" applyFill="1" applyBorder="1" applyAlignment="1" applyProtection="1">
      <alignment horizontal="center" vertical="center"/>
    </xf>
    <xf numFmtId="0" fontId="21" fillId="5" borderId="41" xfId="2" applyFont="1" applyFill="1" applyBorder="1" applyAlignment="1" applyProtection="1">
      <alignment horizontal="center" vertical="center" wrapText="1"/>
    </xf>
    <xf numFmtId="0" fontId="21" fillId="5" borderId="48" xfId="2" applyFont="1" applyFill="1" applyBorder="1" applyAlignment="1" applyProtection="1">
      <alignment horizontal="center" vertical="center"/>
    </xf>
    <xf numFmtId="0" fontId="21" fillId="5" borderId="16" xfId="2" applyFont="1" applyFill="1" applyBorder="1" applyAlignment="1" applyProtection="1">
      <alignment horizontal="center" vertical="center"/>
    </xf>
    <xf numFmtId="0" fontId="13" fillId="2" borderId="49" xfId="2" applyFont="1" applyFill="1" applyBorder="1" applyAlignment="1" applyProtection="1">
      <alignment horizontal="center" vertical="center" wrapText="1"/>
    </xf>
    <xf numFmtId="0" fontId="13" fillId="2" borderId="20" xfId="2" applyFont="1" applyFill="1" applyBorder="1" applyAlignment="1" applyProtection="1">
      <alignment horizontal="center" vertical="center" wrapText="1"/>
    </xf>
    <xf numFmtId="0" fontId="13" fillId="2" borderId="23" xfId="2" applyFont="1" applyFill="1" applyBorder="1" applyAlignment="1" applyProtection="1">
      <alignment horizontal="center" vertical="center" wrapText="1"/>
    </xf>
    <xf numFmtId="0" fontId="13" fillId="2" borderId="53" xfId="2" applyFont="1" applyFill="1" applyBorder="1" applyAlignment="1" applyProtection="1">
      <alignment horizontal="center" vertical="center" wrapText="1"/>
    </xf>
    <xf numFmtId="0" fontId="13" fillId="2" borderId="0" xfId="2" applyFont="1" applyFill="1" applyBorder="1" applyAlignment="1" applyProtection="1">
      <alignment horizontal="center" vertical="center" wrapText="1"/>
    </xf>
    <xf numFmtId="0" fontId="13" fillId="2" borderId="13" xfId="2" applyFont="1" applyFill="1" applyBorder="1" applyAlignment="1" applyProtection="1">
      <alignment horizontal="center" vertical="center" wrapText="1"/>
    </xf>
    <xf numFmtId="0" fontId="13" fillId="2" borderId="50" xfId="2" applyFont="1" applyFill="1" applyBorder="1" applyAlignment="1" applyProtection="1">
      <alignment horizontal="center" vertical="center" wrapText="1"/>
    </xf>
    <xf numFmtId="0" fontId="13" fillId="2" borderId="51" xfId="2" applyFont="1" applyFill="1" applyBorder="1" applyAlignment="1" applyProtection="1">
      <alignment horizontal="center" vertical="center" wrapText="1"/>
    </xf>
    <xf numFmtId="0" fontId="13" fillId="2" borderId="52" xfId="2" applyFont="1" applyFill="1" applyBorder="1" applyAlignment="1" applyProtection="1">
      <alignment horizontal="center" vertical="center" wrapText="1"/>
    </xf>
    <xf numFmtId="0" fontId="20" fillId="2" borderId="7" xfId="2" applyFont="1" applyFill="1" applyBorder="1" applyAlignment="1" applyProtection="1">
      <alignment horizontal="center" vertical="center"/>
    </xf>
    <xf numFmtId="0" fontId="20" fillId="2" borderId="34" xfId="2" applyFont="1" applyFill="1" applyBorder="1" applyAlignment="1" applyProtection="1">
      <alignment horizontal="center" vertical="center"/>
    </xf>
    <xf numFmtId="0" fontId="20" fillId="2" borderId="35" xfId="2" applyFont="1" applyFill="1" applyBorder="1" applyAlignment="1" applyProtection="1">
      <alignment horizontal="center" vertical="center"/>
    </xf>
    <xf numFmtId="0" fontId="6" fillId="4" borderId="24" xfId="0" applyFont="1" applyFill="1" applyBorder="1" applyAlignment="1" applyProtection="1">
      <alignment horizontal="center" vertical="center" wrapText="1"/>
    </xf>
    <xf numFmtId="0" fontId="6" fillId="4" borderId="22" xfId="0" applyFont="1" applyFill="1" applyBorder="1" applyAlignment="1" applyProtection="1">
      <alignment horizontal="center" vertical="center" wrapText="1"/>
    </xf>
    <xf numFmtId="0" fontId="6" fillId="4" borderId="21" xfId="0" applyFont="1" applyFill="1" applyBorder="1" applyAlignment="1" applyProtection="1">
      <alignment horizontal="center" vertical="center" wrapText="1"/>
    </xf>
    <xf numFmtId="0" fontId="5" fillId="4" borderId="15" xfId="4" quotePrefix="1" applyNumberFormat="1" applyFont="1" applyFill="1" applyBorder="1" applyAlignment="1" applyProtection="1">
      <alignment horizontal="left" vertical="center" wrapText="1"/>
    </xf>
    <xf numFmtId="0" fontId="5" fillId="4" borderId="17" xfId="4" quotePrefix="1" applyNumberFormat="1" applyFont="1" applyFill="1" applyBorder="1" applyAlignment="1" applyProtection="1">
      <alignment horizontal="left" vertical="center" wrapText="1"/>
    </xf>
    <xf numFmtId="0" fontId="5" fillId="4" borderId="28" xfId="4" quotePrefix="1" applyNumberFormat="1" applyFont="1" applyFill="1" applyBorder="1" applyAlignment="1" applyProtection="1">
      <alignment horizontal="left" vertical="center" wrapText="1"/>
    </xf>
    <xf numFmtId="0" fontId="2" fillId="3" borderId="36" xfId="4" applyNumberFormat="1" applyFont="1" applyFill="1" applyBorder="1" applyAlignment="1" applyProtection="1">
      <alignment horizontal="center" vertical="center" wrapText="1"/>
    </xf>
    <xf numFmtId="0" fontId="2" fillId="3" borderId="37" xfId="4" applyNumberFormat="1" applyFont="1" applyFill="1" applyBorder="1" applyAlignment="1" applyProtection="1">
      <alignment horizontal="center" vertical="center" wrapText="1"/>
    </xf>
    <xf numFmtId="0" fontId="2" fillId="3" borderId="38" xfId="4" applyNumberFormat="1" applyFont="1" applyFill="1" applyBorder="1" applyAlignment="1" applyProtection="1">
      <alignment horizontal="center" vertical="center" wrapText="1"/>
    </xf>
    <xf numFmtId="0" fontId="3" fillId="2" borderId="3" xfId="1" applyFont="1" applyFill="1" applyBorder="1" applyAlignment="1" applyProtection="1">
      <alignment horizontal="left" vertical="center" wrapText="1"/>
    </xf>
    <xf numFmtId="0" fontId="3" fillId="2" borderId="6" xfId="1" applyFont="1" applyFill="1" applyBorder="1" applyAlignment="1" applyProtection="1">
      <alignment horizontal="left" vertical="center" wrapText="1"/>
    </xf>
    <xf numFmtId="5" fontId="4" fillId="0" borderId="31" xfId="0" applyNumberFormat="1" applyFont="1" applyBorder="1" applyAlignment="1" applyProtection="1">
      <alignment horizontal="center" vertical="center"/>
    </xf>
    <xf numFmtId="5" fontId="4" fillId="0" borderId="30" xfId="0" applyNumberFormat="1" applyFont="1" applyBorder="1" applyAlignment="1" applyProtection="1">
      <alignment horizontal="center" vertical="center"/>
    </xf>
    <xf numFmtId="0" fontId="3" fillId="2" borderId="7" xfId="1" applyFont="1" applyFill="1" applyBorder="1" applyAlignment="1" applyProtection="1">
      <alignment horizontal="left" vertical="center" wrapText="1"/>
    </xf>
    <xf numFmtId="0" fontId="3" fillId="2" borderId="34" xfId="1" applyFont="1" applyFill="1" applyBorder="1" applyAlignment="1" applyProtection="1">
      <alignment horizontal="left" vertical="center" wrapText="1"/>
    </xf>
    <xf numFmtId="0" fontId="3" fillId="2" borderId="35" xfId="1" applyFont="1" applyFill="1" applyBorder="1" applyAlignment="1" applyProtection="1">
      <alignment horizontal="left" vertical="center" wrapText="1"/>
    </xf>
    <xf numFmtId="0" fontId="1" fillId="2" borderId="3" xfId="1" applyFont="1" applyFill="1" applyBorder="1" applyAlignment="1" applyProtection="1">
      <alignment horizontal="left" vertical="center" wrapText="1"/>
    </xf>
    <xf numFmtId="0" fontId="1" fillId="2" borderId="6" xfId="1" applyFont="1" applyFill="1" applyBorder="1" applyAlignment="1" applyProtection="1">
      <alignment horizontal="left" vertical="center" wrapText="1"/>
    </xf>
    <xf numFmtId="0" fontId="2" fillId="3" borderId="5" xfId="4" applyNumberFormat="1" applyFont="1" applyFill="1" applyBorder="1" applyAlignment="1" applyProtection="1">
      <alignment horizontal="center" vertical="center" wrapText="1"/>
    </xf>
    <xf numFmtId="0" fontId="2" fillId="3" borderId="20" xfId="4" applyNumberFormat="1" applyFont="1" applyFill="1" applyBorder="1" applyAlignment="1" applyProtection="1">
      <alignment horizontal="center" vertical="center" wrapText="1"/>
    </xf>
    <xf numFmtId="0" fontId="2" fillId="3" borderId="23" xfId="4" applyNumberFormat="1" applyFont="1" applyFill="1" applyBorder="1" applyAlignment="1" applyProtection="1">
      <alignment horizontal="center" vertical="center" wrapText="1"/>
    </xf>
    <xf numFmtId="0" fontId="4" fillId="0" borderId="42" xfId="0" applyFont="1" applyBorder="1" applyAlignment="1" applyProtection="1">
      <alignment horizontal="right" vertical="center"/>
    </xf>
    <xf numFmtId="0" fontId="4" fillId="0" borderId="43" xfId="0" applyFont="1" applyBorder="1" applyAlignment="1" applyProtection="1">
      <alignment horizontal="right" vertical="center"/>
    </xf>
    <xf numFmtId="5" fontId="15" fillId="0" borderId="44" xfId="1" applyNumberFormat="1" applyFont="1" applyFill="1" applyBorder="1" applyAlignment="1" applyProtection="1">
      <alignment horizontal="center" vertical="center" wrapText="1"/>
    </xf>
    <xf numFmtId="5" fontId="15" fillId="0" borderId="45" xfId="1" applyNumberFormat="1" applyFont="1" applyFill="1" applyBorder="1" applyAlignment="1" applyProtection="1">
      <alignment horizontal="center" vertical="center" wrapText="1"/>
    </xf>
    <xf numFmtId="5" fontId="15" fillId="0" borderId="46" xfId="1" applyNumberFormat="1" applyFont="1" applyFill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left" vertical="center"/>
    </xf>
    <xf numFmtId="0" fontId="6" fillId="4" borderId="8" xfId="0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horizontal="center" vertical="center" wrapText="1"/>
    </xf>
    <xf numFmtId="0" fontId="6" fillId="4" borderId="39" xfId="0" applyFont="1" applyFill="1" applyBorder="1" applyAlignment="1" applyProtection="1">
      <alignment horizontal="center" vertical="center" wrapText="1"/>
    </xf>
    <xf numFmtId="6" fontId="1" fillId="2" borderId="31" xfId="1" applyNumberFormat="1" applyFont="1" applyFill="1" applyBorder="1" applyAlignment="1" applyProtection="1">
      <alignment horizontal="center" vertical="center" wrapText="1"/>
    </xf>
    <xf numFmtId="6" fontId="1" fillId="2" borderId="30" xfId="1" applyNumberFormat="1" applyFont="1" applyFill="1" applyBorder="1" applyAlignment="1" applyProtection="1">
      <alignment horizontal="center" vertical="center" wrapText="1"/>
    </xf>
    <xf numFmtId="0" fontId="11" fillId="0" borderId="16" xfId="1" applyNumberFormat="1" applyFont="1" applyFill="1" applyBorder="1" applyAlignment="1" applyProtection="1">
      <alignment horizontal="left" vertical="center" wrapText="1"/>
    </xf>
    <xf numFmtId="0" fontId="11" fillId="0" borderId="10" xfId="1" applyNumberFormat="1" applyFont="1" applyFill="1" applyBorder="1" applyAlignment="1" applyProtection="1">
      <alignment horizontal="left" vertical="center" wrapText="1"/>
    </xf>
    <xf numFmtId="0" fontId="11" fillId="0" borderId="14" xfId="1" applyNumberFormat="1" applyFont="1" applyFill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right" vertical="center"/>
    </xf>
    <xf numFmtId="0" fontId="4" fillId="0" borderId="3" xfId="0" applyFont="1" applyBorder="1" applyAlignment="1" applyProtection="1">
      <alignment horizontal="right" vertical="center"/>
    </xf>
    <xf numFmtId="5" fontId="1" fillId="0" borderId="7" xfId="1" applyNumberFormat="1" applyFont="1" applyFill="1" applyBorder="1" applyAlignment="1" applyProtection="1">
      <alignment horizontal="center" vertical="center" wrapText="1"/>
    </xf>
    <xf numFmtId="5" fontId="1" fillId="0" borderId="34" xfId="1" applyNumberFormat="1" applyFont="1" applyFill="1" applyBorder="1" applyAlignment="1" applyProtection="1">
      <alignment horizontal="center" vertical="center" wrapText="1"/>
    </xf>
    <xf numFmtId="5" fontId="1" fillId="0" borderId="35" xfId="1" applyNumberFormat="1" applyFont="1" applyFill="1" applyBorder="1" applyAlignment="1" applyProtection="1">
      <alignment horizontal="center" vertical="center" wrapText="1"/>
    </xf>
    <xf numFmtId="9" fontId="1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NumberFormat="1" applyFont="1" applyFill="1" applyBorder="1" applyAlignment="1" applyProtection="1">
      <alignment horizontal="center" vertical="center" wrapText="1"/>
      <protection locked="0"/>
    </xf>
  </cellXfs>
  <cellStyles count="6">
    <cellStyle name="_ET_STYLE_NoName_00_" xfId="3"/>
    <cellStyle name="常规" xfId="0" builtinId="0"/>
    <cellStyle name="常规 2" xfId="2"/>
    <cellStyle name="常规 2 5" xfId="1"/>
    <cellStyle name="常规 3" xfId="5"/>
    <cellStyle name="常规 7" xfId="4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228599</xdr:colOff>
      <xdr:row>2</xdr:row>
      <xdr:rowOff>57149</xdr:rowOff>
    </xdr:from>
    <xdr:to>
      <xdr:col>2</xdr:col>
      <xdr:colOff>1228725</xdr:colOff>
      <xdr:row>5</xdr:row>
      <xdr:rowOff>200024</xdr:rowOff>
    </xdr:to>
    <xdr:pic>
      <xdr:nvPicPr>
        <xdr:cNvPr id="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79" y="735329"/>
          <a:ext cx="1000126" cy="897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3"/>
  <sheetViews>
    <sheetView tabSelected="1" view="pageBreakPreview" zoomScaleSheetLayoutView="100" workbookViewId="0">
      <selection activeCell="H6" sqref="H6"/>
    </sheetView>
  </sheetViews>
  <sheetFormatPr defaultRowHeight="14.4"/>
  <cols>
    <col min="1" max="1" width="3.77734375" customWidth="1"/>
    <col min="3" max="3" width="19.33203125" customWidth="1"/>
    <col min="4" max="4" width="115.6640625" customWidth="1"/>
    <col min="5" max="5" width="13.6640625" bestFit="1" customWidth="1"/>
    <col min="7" max="7" width="17.109375" bestFit="1" customWidth="1"/>
  </cols>
  <sheetData>
    <row r="1" spans="2:7" ht="16.5" customHeight="1" thickBot="1"/>
    <row r="2" spans="2:7" ht="37.5" customHeight="1">
      <c r="B2" s="36" t="s">
        <v>73</v>
      </c>
      <c r="C2" s="37"/>
      <c r="D2" s="37"/>
      <c r="E2" s="37"/>
      <c r="F2" s="37"/>
      <c r="G2" s="38"/>
    </row>
    <row r="3" spans="2:7" ht="20.25" customHeight="1">
      <c r="B3" s="39" t="s">
        <v>66</v>
      </c>
      <c r="C3" s="3"/>
      <c r="D3" s="4" t="s">
        <v>64</v>
      </c>
      <c r="E3" s="42" t="s">
        <v>65</v>
      </c>
      <c r="F3" s="43"/>
      <c r="G3" s="44"/>
    </row>
    <row r="4" spans="2:7" ht="20.25" customHeight="1">
      <c r="B4" s="40"/>
      <c r="C4" s="5"/>
      <c r="D4" s="4" t="s">
        <v>62</v>
      </c>
      <c r="E4" s="45"/>
      <c r="F4" s="46"/>
      <c r="G4" s="47"/>
    </row>
    <row r="5" spans="2:7" ht="20.25" customHeight="1">
      <c r="B5" s="40"/>
      <c r="C5" s="5"/>
      <c r="D5" s="4" t="s">
        <v>63</v>
      </c>
      <c r="E5" s="48"/>
      <c r="F5" s="49"/>
      <c r="G5" s="50"/>
    </row>
    <row r="6" spans="2:7" ht="20.25" customHeight="1">
      <c r="B6" s="41"/>
      <c r="C6" s="6"/>
      <c r="D6" s="4" t="s">
        <v>72</v>
      </c>
      <c r="E6" s="51" t="s">
        <v>74</v>
      </c>
      <c r="F6" s="52"/>
      <c r="G6" s="53"/>
    </row>
    <row r="7" spans="2:7" ht="15" customHeight="1" thickBot="1">
      <c r="B7" s="7"/>
      <c r="C7" s="8"/>
      <c r="D7" s="9"/>
      <c r="E7" s="8"/>
      <c r="F7" s="8"/>
      <c r="G7" s="10"/>
    </row>
    <row r="8" spans="2:7" ht="28.5" customHeight="1" thickBot="1">
      <c r="B8" s="54" t="s">
        <v>21</v>
      </c>
      <c r="C8" s="11" t="s">
        <v>9</v>
      </c>
      <c r="D8" s="57" t="s">
        <v>45</v>
      </c>
      <c r="E8" s="58"/>
      <c r="F8" s="58"/>
      <c r="G8" s="59"/>
    </row>
    <row r="9" spans="2:7" ht="28.5" customHeight="1">
      <c r="B9" s="55"/>
      <c r="C9" s="60" t="s">
        <v>11</v>
      </c>
      <c r="D9" s="61"/>
      <c r="E9" s="61"/>
      <c r="F9" s="61"/>
      <c r="G9" s="62"/>
    </row>
    <row r="10" spans="2:7" ht="52.5" customHeight="1">
      <c r="B10" s="55"/>
      <c r="C10" s="12" t="s">
        <v>0</v>
      </c>
      <c r="D10" s="63" t="s">
        <v>31</v>
      </c>
      <c r="E10" s="63"/>
      <c r="F10" s="63"/>
      <c r="G10" s="64"/>
    </row>
    <row r="11" spans="2:7" ht="52.5" customHeight="1">
      <c r="B11" s="55"/>
      <c r="C11" s="12" t="s">
        <v>1</v>
      </c>
      <c r="D11" s="63" t="s">
        <v>56</v>
      </c>
      <c r="E11" s="63"/>
      <c r="F11" s="63"/>
      <c r="G11" s="64"/>
    </row>
    <row r="12" spans="2:7" ht="87" customHeight="1">
      <c r="B12" s="55"/>
      <c r="C12" s="12" t="s">
        <v>2</v>
      </c>
      <c r="D12" s="63" t="s">
        <v>59</v>
      </c>
      <c r="E12" s="63"/>
      <c r="F12" s="63"/>
      <c r="G12" s="64"/>
    </row>
    <row r="13" spans="2:7" ht="52.5" customHeight="1">
      <c r="B13" s="55"/>
      <c r="C13" s="12" t="s">
        <v>3</v>
      </c>
      <c r="D13" s="63" t="s">
        <v>32</v>
      </c>
      <c r="E13" s="63"/>
      <c r="F13" s="63"/>
      <c r="G13" s="64"/>
    </row>
    <row r="14" spans="2:7" ht="34.5" customHeight="1">
      <c r="B14" s="55"/>
      <c r="C14" s="12" t="s">
        <v>4</v>
      </c>
      <c r="D14" s="63" t="s">
        <v>37</v>
      </c>
      <c r="E14" s="63"/>
      <c r="F14" s="63"/>
      <c r="G14" s="64"/>
    </row>
    <row r="15" spans="2:7" ht="35.549999999999997" customHeight="1">
      <c r="B15" s="55"/>
      <c r="C15" s="12" t="s">
        <v>5</v>
      </c>
      <c r="D15" s="63" t="s">
        <v>30</v>
      </c>
      <c r="E15" s="63"/>
      <c r="F15" s="63"/>
      <c r="G15" s="64"/>
    </row>
    <row r="16" spans="2:7" ht="35.549999999999997" customHeight="1">
      <c r="B16" s="55"/>
      <c r="C16" s="12" t="s">
        <v>22</v>
      </c>
      <c r="D16" s="67" t="s">
        <v>61</v>
      </c>
      <c r="E16" s="68"/>
      <c r="F16" s="68"/>
      <c r="G16" s="69"/>
    </row>
    <row r="17" spans="2:7" ht="35.549999999999997" customHeight="1">
      <c r="B17" s="55"/>
      <c r="C17" s="12" t="s">
        <v>52</v>
      </c>
      <c r="D17" s="70" t="s">
        <v>51</v>
      </c>
      <c r="E17" s="70"/>
      <c r="F17" s="70"/>
      <c r="G17" s="71"/>
    </row>
    <row r="18" spans="2:7" ht="28.5" customHeight="1">
      <c r="B18" s="55"/>
      <c r="C18" s="12" t="s">
        <v>6</v>
      </c>
      <c r="D18" s="63" t="s">
        <v>55</v>
      </c>
      <c r="E18" s="63"/>
      <c r="F18" s="63"/>
      <c r="G18" s="64"/>
    </row>
    <row r="19" spans="2:7" ht="28.5" customHeight="1">
      <c r="B19" s="55"/>
      <c r="C19" s="13" t="s">
        <v>12</v>
      </c>
      <c r="D19" s="63" t="s">
        <v>33</v>
      </c>
      <c r="E19" s="63"/>
      <c r="F19" s="63"/>
      <c r="G19" s="64"/>
    </row>
    <row r="20" spans="2:7" ht="28.5" customHeight="1">
      <c r="B20" s="55"/>
      <c r="C20" s="72" t="s">
        <v>10</v>
      </c>
      <c r="D20" s="73"/>
      <c r="E20" s="73"/>
      <c r="F20" s="73"/>
      <c r="G20" s="74"/>
    </row>
    <row r="21" spans="2:7" ht="56.25" customHeight="1">
      <c r="B21" s="55"/>
      <c r="C21" s="14" t="s">
        <v>7</v>
      </c>
      <c r="D21" s="63" t="s">
        <v>49</v>
      </c>
      <c r="E21" s="63"/>
      <c r="F21" s="63"/>
      <c r="G21" s="64"/>
    </row>
    <row r="22" spans="2:7" ht="35.549999999999997" customHeight="1">
      <c r="B22" s="55"/>
      <c r="C22" s="14" t="s">
        <v>8</v>
      </c>
      <c r="D22" s="63" t="s">
        <v>48</v>
      </c>
      <c r="E22" s="63"/>
      <c r="F22" s="63"/>
      <c r="G22" s="64"/>
    </row>
    <row r="23" spans="2:7" ht="38.25" customHeight="1">
      <c r="B23" s="55"/>
      <c r="C23" s="15" t="s">
        <v>25</v>
      </c>
      <c r="D23" s="63" t="s">
        <v>57</v>
      </c>
      <c r="E23" s="63"/>
      <c r="F23" s="63"/>
      <c r="G23" s="64"/>
    </row>
    <row r="24" spans="2:7" ht="33.75" customHeight="1" thickBot="1">
      <c r="B24" s="56"/>
      <c r="C24" s="16" t="s">
        <v>17</v>
      </c>
      <c r="D24" s="17" t="str">
        <f>"人民币："&amp;TEXT(ROUND(F24,0),"[dbnum2]")&amp;"圆整"</f>
        <v>人民币：贰拾捌万圆整</v>
      </c>
      <c r="E24" s="18" t="s">
        <v>18</v>
      </c>
      <c r="F24" s="65">
        <v>280000</v>
      </c>
      <c r="G24" s="66"/>
    </row>
    <row r="25" spans="2:7" ht="33" customHeight="1">
      <c r="B25" s="81" t="s">
        <v>36</v>
      </c>
      <c r="C25" s="19" t="s">
        <v>9</v>
      </c>
      <c r="D25" s="20" t="s">
        <v>13</v>
      </c>
      <c r="E25" s="21" t="s">
        <v>14</v>
      </c>
      <c r="F25" s="21" t="s">
        <v>15</v>
      </c>
      <c r="G25" s="22" t="s">
        <v>16</v>
      </c>
    </row>
    <row r="26" spans="2:7" ht="33.75" customHeight="1">
      <c r="B26" s="82"/>
      <c r="C26" s="23" t="s">
        <v>28</v>
      </c>
      <c r="D26" s="24" t="s">
        <v>29</v>
      </c>
      <c r="E26" s="25">
        <v>38000</v>
      </c>
      <c r="F26" s="1">
        <v>1</v>
      </c>
      <c r="G26" s="26">
        <f t="shared" ref="G26:G37" si="0">E26*F26</f>
        <v>38000</v>
      </c>
    </row>
    <row r="27" spans="2:7" ht="34.799999999999997">
      <c r="B27" s="82"/>
      <c r="C27" s="23" t="s">
        <v>50</v>
      </c>
      <c r="D27" s="27" t="s">
        <v>58</v>
      </c>
      <c r="E27" s="25">
        <v>35000</v>
      </c>
      <c r="F27" s="1">
        <v>1</v>
      </c>
      <c r="G27" s="26">
        <f t="shared" si="0"/>
        <v>35000</v>
      </c>
    </row>
    <row r="28" spans="2:7" ht="33.6" customHeight="1">
      <c r="B28" s="82"/>
      <c r="C28" s="23" t="s">
        <v>38</v>
      </c>
      <c r="D28" s="27" t="s">
        <v>39</v>
      </c>
      <c r="E28" s="25">
        <v>20000</v>
      </c>
      <c r="F28" s="1">
        <v>1</v>
      </c>
      <c r="G28" s="26">
        <f t="shared" si="0"/>
        <v>20000</v>
      </c>
    </row>
    <row r="29" spans="2:7" ht="33.75" customHeight="1">
      <c r="B29" s="82"/>
      <c r="C29" s="23" t="s">
        <v>67</v>
      </c>
      <c r="D29" s="27" t="s">
        <v>68</v>
      </c>
      <c r="E29" s="25">
        <v>20000</v>
      </c>
      <c r="F29" s="1">
        <v>1</v>
      </c>
      <c r="G29" s="26">
        <f>E29*F29</f>
        <v>20000</v>
      </c>
    </row>
    <row r="30" spans="2:7" ht="30.3" customHeight="1">
      <c r="B30" s="82"/>
      <c r="C30" s="23" t="s">
        <v>24</v>
      </c>
      <c r="D30" s="24" t="s">
        <v>34</v>
      </c>
      <c r="E30" s="25">
        <v>20000</v>
      </c>
      <c r="F30" s="1">
        <v>1</v>
      </c>
      <c r="G30" s="26">
        <f t="shared" si="0"/>
        <v>20000</v>
      </c>
    </row>
    <row r="31" spans="2:7" ht="30.3" customHeight="1">
      <c r="B31" s="82"/>
      <c r="C31" s="23" t="s">
        <v>40</v>
      </c>
      <c r="D31" s="24" t="s">
        <v>41</v>
      </c>
      <c r="E31" s="25">
        <v>20000</v>
      </c>
      <c r="F31" s="1">
        <v>1</v>
      </c>
      <c r="G31" s="26">
        <f t="shared" si="0"/>
        <v>20000</v>
      </c>
    </row>
    <row r="32" spans="2:7" ht="30.3" customHeight="1">
      <c r="B32" s="82"/>
      <c r="C32" s="23" t="s">
        <v>19</v>
      </c>
      <c r="D32" s="24" t="s">
        <v>20</v>
      </c>
      <c r="E32" s="25">
        <v>20000</v>
      </c>
      <c r="F32" s="1">
        <v>1</v>
      </c>
      <c r="G32" s="26">
        <f t="shared" si="0"/>
        <v>20000</v>
      </c>
    </row>
    <row r="33" spans="2:7" ht="34.200000000000003" customHeight="1">
      <c r="B33" s="82"/>
      <c r="C33" s="23" t="s">
        <v>23</v>
      </c>
      <c r="D33" s="27" t="s">
        <v>35</v>
      </c>
      <c r="E33" s="25">
        <v>2000</v>
      </c>
      <c r="F33" s="1">
        <v>1</v>
      </c>
      <c r="G33" s="26">
        <f t="shared" si="0"/>
        <v>2000</v>
      </c>
    </row>
    <row r="34" spans="2:7" ht="35.549999999999997" customHeight="1">
      <c r="B34" s="82"/>
      <c r="C34" s="23" t="s">
        <v>46</v>
      </c>
      <c r="D34" s="27" t="s">
        <v>54</v>
      </c>
      <c r="E34" s="25">
        <v>160000</v>
      </c>
      <c r="F34" s="1">
        <v>3</v>
      </c>
      <c r="G34" s="26">
        <f t="shared" si="0"/>
        <v>480000</v>
      </c>
    </row>
    <row r="35" spans="2:7" ht="29.25" customHeight="1">
      <c r="B35" s="82"/>
      <c r="C35" s="31" t="s">
        <v>7</v>
      </c>
      <c r="D35" s="32" t="s">
        <v>70</v>
      </c>
      <c r="E35" s="33">
        <v>4000</v>
      </c>
      <c r="F35" s="34">
        <v>5</v>
      </c>
      <c r="G35" s="35">
        <f t="shared" si="0"/>
        <v>20000</v>
      </c>
    </row>
    <row r="36" spans="2:7" ht="59.25" customHeight="1">
      <c r="B36" s="82"/>
      <c r="C36" s="31" t="s">
        <v>44</v>
      </c>
      <c r="D36" s="32" t="s">
        <v>53</v>
      </c>
      <c r="E36" s="33">
        <v>4000</v>
      </c>
      <c r="F36" s="34">
        <v>40</v>
      </c>
      <c r="G36" s="35">
        <f t="shared" si="0"/>
        <v>160000</v>
      </c>
    </row>
    <row r="37" spans="2:7" ht="47.25" customHeight="1">
      <c r="B37" s="82"/>
      <c r="C37" s="31" t="s">
        <v>71</v>
      </c>
      <c r="D37" s="32" t="s">
        <v>47</v>
      </c>
      <c r="E37" s="33">
        <f>((F24+SUM(G26:G34))*E41+G35+G36)*10%</f>
        <v>111500</v>
      </c>
      <c r="F37" s="34">
        <v>0</v>
      </c>
      <c r="G37" s="35">
        <f t="shared" si="0"/>
        <v>0</v>
      </c>
    </row>
    <row r="38" spans="2:7" ht="36.75" customHeight="1" thickBot="1">
      <c r="B38" s="83"/>
      <c r="C38" s="28" t="s">
        <v>26</v>
      </c>
      <c r="D38" s="17" t="str">
        <f>"人民币："&amp;TEXT(ROUND(F38,0),"[dbnum2]")&amp;"圆整"</f>
        <v>人民币：捌拾叁万伍仟圆整</v>
      </c>
      <c r="E38" s="18" t="s">
        <v>18</v>
      </c>
      <c r="F38" s="84">
        <f>SUM(G26:G37)</f>
        <v>835000</v>
      </c>
      <c r="G38" s="85"/>
    </row>
    <row r="39" spans="2:7" ht="32.25" customHeight="1">
      <c r="B39" s="86"/>
      <c r="C39" s="87"/>
      <c r="D39" s="87"/>
      <c r="E39" s="87"/>
      <c r="F39" s="87"/>
      <c r="G39" s="88"/>
    </row>
    <row r="40" spans="2:7" ht="32.25" customHeight="1">
      <c r="B40" s="89" t="s">
        <v>27</v>
      </c>
      <c r="C40" s="90"/>
      <c r="D40" s="29"/>
      <c r="E40" s="91">
        <f>F24+F38</f>
        <v>1115000</v>
      </c>
      <c r="F40" s="92"/>
      <c r="G40" s="93"/>
    </row>
    <row r="41" spans="2:7" ht="32.25" customHeight="1">
      <c r="B41" s="89" t="s">
        <v>42</v>
      </c>
      <c r="C41" s="90"/>
      <c r="D41" s="30" t="s">
        <v>60</v>
      </c>
      <c r="E41" s="94">
        <v>1</v>
      </c>
      <c r="F41" s="95"/>
      <c r="G41" s="96"/>
    </row>
    <row r="42" spans="2:7" ht="61.5" customHeight="1" thickBot="1">
      <c r="B42" s="75" t="s">
        <v>43</v>
      </c>
      <c r="C42" s="76"/>
      <c r="D42" s="2" t="str">
        <f>"人民币："&amp;TEXT(ROUND(E42,0),"[dbnum2]")&amp;"圆整"</f>
        <v>人民币：壹佰壹拾壹万伍仟圆整</v>
      </c>
      <c r="E42" s="77">
        <f>(F24+SUM(G26:G34))*E41+SUM(G35:G37)</f>
        <v>1115000</v>
      </c>
      <c r="F42" s="78"/>
      <c r="G42" s="79"/>
    </row>
    <row r="43" spans="2:7" ht="36.75" customHeight="1">
      <c r="B43" s="80" t="s">
        <v>69</v>
      </c>
      <c r="C43" s="80"/>
      <c r="D43" s="80"/>
      <c r="E43" s="80"/>
      <c r="F43" s="80"/>
      <c r="G43" s="80"/>
    </row>
  </sheetData>
  <sheetProtection formatCells="0" formatColumns="0" formatRows="0" insertColumns="0" insertRows="0" insertHyperlinks="0" deleteColumns="0" deleteRows="0" sort="0" autoFilter="0" pivotTables="0"/>
  <protectedRanges>
    <protectedRange sqref="D6:E6 B43" name="区域3"/>
    <protectedRange sqref="E41 F26:F37" name="P2018"/>
    <protectedRange sqref="E42" name="区域1_3"/>
  </protectedRanges>
  <mergeCells count="32">
    <mergeCell ref="D23:G23"/>
    <mergeCell ref="B42:C42"/>
    <mergeCell ref="E42:G42"/>
    <mergeCell ref="B43:G43"/>
    <mergeCell ref="B25:B38"/>
    <mergeCell ref="F38:G38"/>
    <mergeCell ref="B39:G39"/>
    <mergeCell ref="B40:C40"/>
    <mergeCell ref="E40:G40"/>
    <mergeCell ref="B41:C41"/>
    <mergeCell ref="E41:G41"/>
    <mergeCell ref="D18:G18"/>
    <mergeCell ref="D19:G19"/>
    <mergeCell ref="C20:G20"/>
    <mergeCell ref="D21:G21"/>
    <mergeCell ref="D22:G22"/>
    <mergeCell ref="B2:G2"/>
    <mergeCell ref="B3:B6"/>
    <mergeCell ref="E3:G5"/>
    <mergeCell ref="E6:G6"/>
    <mergeCell ref="B8:B24"/>
    <mergeCell ref="D8:G8"/>
    <mergeCell ref="C9:G9"/>
    <mergeCell ref="D10:G10"/>
    <mergeCell ref="D11:G11"/>
    <mergeCell ref="D12:G12"/>
    <mergeCell ref="F24:G24"/>
    <mergeCell ref="D13:G13"/>
    <mergeCell ref="D14:G14"/>
    <mergeCell ref="D15:G15"/>
    <mergeCell ref="D16:G16"/>
    <mergeCell ref="D17:G17"/>
  </mergeCells>
  <phoneticPr fontId="10" type="noConversion"/>
  <dataValidations count="1">
    <dataValidation type="whole" allowBlank="1" showInputMessage="1" showErrorMessage="1" sqref="F26:F32">
      <formula1>0</formula1>
      <formula2>1</formula2>
    </dataValidation>
  </dataValidations>
  <pageMargins left="0.7" right="0.7" top="0.75" bottom="0.75" header="0.3" footer="0.3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ITIME自动化监控平台</vt:lpstr>
      <vt:lpstr>ITIME自动化监控平台!Print_Area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caiji</cp:lastModifiedBy>
  <dcterms:created xsi:type="dcterms:W3CDTF">2012-04-08T15:31:00Z</dcterms:created>
  <dcterms:modified xsi:type="dcterms:W3CDTF">2019-05-30T03:30:39Z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2052-10.1.0.5672</vt:lpwstr>
  </property>
</Properties>
</file>